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34515" windowHeight="125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C19" i="1"/>
  <c r="C18"/>
  <c r="C17"/>
  <c r="C2"/>
  <c r="E2"/>
  <c r="E5" a="1"/>
  <c r="E7" l="1"/>
  <c r="E11"/>
  <c r="E15"/>
  <c r="E19"/>
  <c r="E6"/>
  <c r="E10"/>
  <c r="E14"/>
  <c r="E18"/>
  <c r="E5"/>
  <c r="E9"/>
  <c r="E13"/>
  <c r="E17"/>
  <c r="E8"/>
  <c r="E12"/>
  <c r="E16"/>
  <c r="C4"/>
  <c r="G2"/>
  <c r="G4" a="1"/>
  <c r="C13"/>
  <c r="I4" l="1"/>
  <c r="Y4"/>
  <c r="T5"/>
  <c r="O6"/>
  <c r="J7"/>
  <c r="Z7"/>
  <c r="U8"/>
  <c r="P9"/>
  <c r="K10"/>
  <c r="AA10"/>
  <c r="V11"/>
  <c r="Q12"/>
  <c r="L13"/>
  <c r="G14"/>
  <c r="W14"/>
  <c r="R15"/>
  <c r="M16"/>
  <c r="H17"/>
  <c r="X17"/>
  <c r="S18"/>
  <c r="N19"/>
  <c r="I20"/>
  <c r="Y20"/>
  <c r="T21"/>
  <c r="O22"/>
  <c r="J23"/>
  <c r="Z23"/>
  <c r="U24"/>
  <c r="P25"/>
  <c r="K26"/>
  <c r="AA26"/>
  <c r="V27"/>
  <c r="Q28"/>
  <c r="L29"/>
  <c r="G30"/>
  <c r="W30"/>
  <c r="R31"/>
  <c r="V26"/>
  <c r="Y27"/>
  <c r="X28"/>
  <c r="S29"/>
  <c r="R30"/>
  <c r="M31"/>
  <c r="M14"/>
  <c r="T19"/>
  <c r="Z21"/>
  <c r="W24"/>
  <c r="S28"/>
  <c r="L4"/>
  <c r="G5"/>
  <c r="W5"/>
  <c r="R6"/>
  <c r="M7"/>
  <c r="H8"/>
  <c r="X8"/>
  <c r="S9"/>
  <c r="N10"/>
  <c r="I11"/>
  <c r="Y11"/>
  <c r="T12"/>
  <c r="O13"/>
  <c r="J14"/>
  <c r="Z14"/>
  <c r="U15"/>
  <c r="P16"/>
  <c r="K17"/>
  <c r="AA17"/>
  <c r="V18"/>
  <c r="Q19"/>
  <c r="L20"/>
  <c r="G21"/>
  <c r="W21"/>
  <c r="R22"/>
  <c r="M23"/>
  <c r="H24"/>
  <c r="X24"/>
  <c r="S25"/>
  <c r="R26"/>
  <c r="W29"/>
  <c r="W4"/>
  <c r="R5"/>
  <c r="M6"/>
  <c r="H7"/>
  <c r="X7"/>
  <c r="S8"/>
  <c r="N9"/>
  <c r="M10"/>
  <c r="H11"/>
  <c r="O12"/>
  <c r="Z13"/>
  <c r="T15"/>
  <c r="N17"/>
  <c r="L19"/>
  <c r="R21"/>
  <c r="T23"/>
  <c r="V25"/>
  <c r="X27"/>
  <c r="R29"/>
  <c r="P31"/>
  <c r="V4"/>
  <c r="Q5"/>
  <c r="L6"/>
  <c r="G7"/>
  <c r="W7"/>
  <c r="R8"/>
  <c r="M9"/>
  <c r="H10"/>
  <c r="X10"/>
  <c r="S11"/>
  <c r="N12"/>
  <c r="I13"/>
  <c r="Y13"/>
  <c r="T14"/>
  <c r="O15"/>
  <c r="J16"/>
  <c r="Z16"/>
  <c r="U17"/>
  <c r="P18"/>
  <c r="K19"/>
  <c r="AA19"/>
  <c r="V20"/>
  <c r="Q21"/>
  <c r="L22"/>
  <c r="G23"/>
  <c r="W23"/>
  <c r="R24"/>
  <c r="M25"/>
  <c r="H26"/>
  <c r="X26"/>
  <c r="S27"/>
  <c r="N28"/>
  <c r="I29"/>
  <c r="Y29"/>
  <c r="T30"/>
  <c r="O31"/>
  <c r="O4"/>
  <c r="K12"/>
  <c r="V13"/>
  <c r="P15"/>
  <c r="J17"/>
  <c r="H19"/>
  <c r="J21"/>
  <c r="P23"/>
  <c r="N25"/>
  <c r="L27"/>
  <c r="AA28"/>
  <c r="U30"/>
  <c r="U4"/>
  <c r="P5"/>
  <c r="K6"/>
  <c r="AA6"/>
  <c r="V7"/>
  <c r="Q8"/>
  <c r="L9"/>
  <c r="G10"/>
  <c r="W10"/>
  <c r="R11"/>
  <c r="M12"/>
  <c r="H13"/>
  <c r="X13"/>
  <c r="S14"/>
  <c r="N15"/>
  <c r="I16"/>
  <c r="Y16"/>
  <c r="T17"/>
  <c r="O18"/>
  <c r="J19"/>
  <c r="Z19"/>
  <c r="U20"/>
  <c r="P21"/>
  <c r="K22"/>
  <c r="AA22"/>
  <c r="V23"/>
  <c r="Q24"/>
  <c r="L25"/>
  <c r="G26"/>
  <c r="W26"/>
  <c r="R27"/>
  <c r="M28"/>
  <c r="H29"/>
  <c r="X29"/>
  <c r="S30"/>
  <c r="N31"/>
  <c r="N26"/>
  <c r="U27"/>
  <c r="T28"/>
  <c r="O29"/>
  <c r="N30"/>
  <c r="I31"/>
  <c r="G4"/>
  <c r="Y18"/>
  <c r="N21"/>
  <c r="G24"/>
  <c r="P27"/>
  <c r="H4"/>
  <c r="X4"/>
  <c r="S5"/>
  <c r="N6"/>
  <c r="I7"/>
  <c r="Y7"/>
  <c r="T8"/>
  <c r="O9"/>
  <c r="J10"/>
  <c r="Z10"/>
  <c r="U11"/>
  <c r="P12"/>
  <c r="K13"/>
  <c r="AA13"/>
  <c r="V14"/>
  <c r="Q15"/>
  <c r="L16"/>
  <c r="G17"/>
  <c r="W17"/>
  <c r="R18"/>
  <c r="M19"/>
  <c r="H20"/>
  <c r="X20"/>
  <c r="S21"/>
  <c r="N22"/>
  <c r="I23"/>
  <c r="Y23"/>
  <c r="T24"/>
  <c r="O25"/>
  <c r="J26"/>
  <c r="P28"/>
  <c r="S4"/>
  <c r="N5"/>
  <c r="I6"/>
  <c r="Y6"/>
  <c r="T7"/>
  <c r="O8"/>
  <c r="J9"/>
  <c r="Z9"/>
  <c r="Y10"/>
  <c r="G12"/>
  <c r="R13"/>
  <c r="L15"/>
  <c r="W16"/>
  <c r="U18"/>
  <c r="AA20"/>
  <c r="H23"/>
  <c r="J25"/>
  <c r="H27"/>
  <c r="J29"/>
  <c r="Y30"/>
  <c r="R4"/>
  <c r="M5"/>
  <c r="H6"/>
  <c r="X6"/>
  <c r="S7"/>
  <c r="N8"/>
  <c r="I9"/>
  <c r="Y9"/>
  <c r="T10"/>
  <c r="O11"/>
  <c r="Q4"/>
  <c r="G6"/>
  <c r="R7"/>
  <c r="H9"/>
  <c r="S10"/>
  <c r="I12"/>
  <c r="T13"/>
  <c r="J15"/>
  <c r="U16"/>
  <c r="K18"/>
  <c r="V19"/>
  <c r="L21"/>
  <c r="W22"/>
  <c r="M24"/>
  <c r="X25"/>
  <c r="N27"/>
  <c r="Y28"/>
  <c r="O30"/>
  <c r="Z31"/>
  <c r="L28"/>
  <c r="J30"/>
  <c r="Y31"/>
  <c r="W20"/>
  <c r="Q26"/>
  <c r="T4"/>
  <c r="J6"/>
  <c r="U7"/>
  <c r="K9"/>
  <c r="V10"/>
  <c r="L12"/>
  <c r="W13"/>
  <c r="M15"/>
  <c r="X16"/>
  <c r="N18"/>
  <c r="Y19"/>
  <c r="O21"/>
  <c r="Z22"/>
  <c r="P24"/>
  <c r="AA25"/>
  <c r="K4"/>
  <c r="Z5"/>
  <c r="P7"/>
  <c r="AA8"/>
  <c r="U10"/>
  <c r="J13"/>
  <c r="O16"/>
  <c r="O20"/>
  <c r="S24"/>
  <c r="W28"/>
  <c r="N4"/>
  <c r="Y5"/>
  <c r="O7"/>
  <c r="Z8"/>
  <c r="P10"/>
  <c r="AA11"/>
  <c r="Z12"/>
  <c r="H14"/>
  <c r="G15"/>
  <c r="AA15"/>
  <c r="I17"/>
  <c r="H18"/>
  <c r="G19"/>
  <c r="J20"/>
  <c r="I21"/>
  <c r="H22"/>
  <c r="K23"/>
  <c r="J24"/>
  <c r="I25"/>
  <c r="L26"/>
  <c r="K27"/>
  <c r="J28"/>
  <c r="M29"/>
  <c r="L30"/>
  <c r="K31"/>
  <c r="I10"/>
  <c r="AA12"/>
  <c r="H15"/>
  <c r="R17"/>
  <c r="G20"/>
  <c r="Y22"/>
  <c r="Z25"/>
  <c r="G28"/>
  <c r="M30"/>
  <c r="M4"/>
  <c r="X5"/>
  <c r="N7"/>
  <c r="Y8"/>
  <c r="O10"/>
  <c r="Z11"/>
  <c r="P13"/>
  <c r="AA14"/>
  <c r="Q16"/>
  <c r="G18"/>
  <c r="R19"/>
  <c r="H21"/>
  <c r="S22"/>
  <c r="I24"/>
  <c r="T25"/>
  <c r="J27"/>
  <c r="U28"/>
  <c r="K30"/>
  <c r="V31"/>
  <c r="H28"/>
  <c r="AA29"/>
  <c r="U31"/>
  <c r="K20"/>
  <c r="R25"/>
  <c r="P4"/>
  <c r="AA5"/>
  <c r="Q7"/>
  <c r="G9"/>
  <c r="R10"/>
  <c r="H12"/>
  <c r="S13"/>
  <c r="I15"/>
  <c r="T16"/>
  <c r="J18"/>
  <c r="U19"/>
  <c r="K21"/>
  <c r="V22"/>
  <c r="L24"/>
  <c r="W25"/>
  <c r="Q31"/>
  <c r="V5"/>
  <c r="L7"/>
  <c r="W8"/>
  <c r="Q10"/>
  <c r="W12"/>
  <c r="G16"/>
  <c r="X19"/>
  <c r="K24"/>
  <c r="O28"/>
  <c r="J4"/>
  <c r="U5"/>
  <c r="K7"/>
  <c r="V8"/>
  <c r="L10"/>
  <c r="W11"/>
  <c r="V12"/>
  <c r="U13"/>
  <c r="X14"/>
  <c r="W15"/>
  <c r="V16"/>
  <c r="Y17"/>
  <c r="X18"/>
  <c r="W19"/>
  <c r="Z20"/>
  <c r="Y21"/>
  <c r="X22"/>
  <c r="AA23"/>
  <c r="Z24"/>
  <c r="Y25"/>
  <c r="G27"/>
  <c r="AA27"/>
  <c r="Z28"/>
  <c r="H30"/>
  <c r="G31"/>
  <c r="AA31"/>
  <c r="S12"/>
  <c r="U14"/>
  <c r="S16"/>
  <c r="P19"/>
  <c r="M22"/>
  <c r="AA24"/>
  <c r="T27"/>
  <c r="V29"/>
  <c r="X31"/>
  <c r="L5"/>
  <c r="W6"/>
  <c r="M8"/>
  <c r="X9"/>
  <c r="N11"/>
  <c r="Y12"/>
  <c r="O14"/>
  <c r="Z15"/>
  <c r="P17"/>
  <c r="AA18"/>
  <c r="Q20"/>
  <c r="G22"/>
  <c r="R23"/>
  <c r="H25"/>
  <c r="S26"/>
  <c r="I28"/>
  <c r="T29"/>
  <c r="J31"/>
  <c r="M27"/>
  <c r="K29"/>
  <c r="Z30"/>
  <c r="I18"/>
  <c r="L23"/>
  <c r="L31"/>
  <c r="O5"/>
  <c r="Z6"/>
  <c r="P8"/>
  <c r="AA9"/>
  <c r="Q11"/>
  <c r="G13"/>
  <c r="R14"/>
  <c r="H16"/>
  <c r="S17"/>
  <c r="I19"/>
  <c r="T20"/>
  <c r="J22"/>
  <c r="U23"/>
  <c r="K25"/>
  <c r="Q27"/>
  <c r="J5"/>
  <c r="U6"/>
  <c r="K8"/>
  <c r="V9"/>
  <c r="T11"/>
  <c r="Y14"/>
  <c r="M18"/>
  <c r="U22"/>
  <c r="U26"/>
  <c r="Q30"/>
  <c r="I5"/>
  <c r="T6"/>
  <c r="J8"/>
  <c r="U9"/>
  <c r="K11"/>
  <c r="R12"/>
  <c r="Q13"/>
  <c r="P14"/>
  <c r="S15"/>
  <c r="R16"/>
  <c r="Q17"/>
  <c r="T18"/>
  <c r="S19"/>
  <c r="R20"/>
  <c r="U21"/>
  <c r="T22"/>
  <c r="S23"/>
  <c r="V24"/>
  <c r="U25"/>
  <c r="T26"/>
  <c r="W27"/>
  <c r="V28"/>
  <c r="U29"/>
  <c r="X30"/>
  <c r="W31"/>
  <c r="X11"/>
  <c r="I14"/>
  <c r="K16"/>
  <c r="Q18"/>
  <c r="V21"/>
  <c r="O24"/>
  <c r="Y26"/>
  <c r="N29"/>
  <c r="T31"/>
  <c r="H5"/>
  <c r="S6"/>
  <c r="I8"/>
  <c r="T9"/>
  <c r="J11"/>
  <c r="U12"/>
  <c r="K14"/>
  <c r="V15"/>
  <c r="L17"/>
  <c r="W18"/>
  <c r="M20"/>
  <c r="X21"/>
  <c r="N23"/>
  <c r="Y24"/>
  <c r="O26"/>
  <c r="Z27"/>
  <c r="P29"/>
  <c r="AA30"/>
  <c r="I27"/>
  <c r="G29"/>
  <c r="V30"/>
  <c r="AA16"/>
  <c r="Q22"/>
  <c r="Z29"/>
  <c r="K5"/>
  <c r="V6"/>
  <c r="L8"/>
  <c r="W9"/>
  <c r="M11"/>
  <c r="X12"/>
  <c r="N14"/>
  <c r="Y15"/>
  <c r="Z18"/>
  <c r="P20"/>
  <c r="AA21"/>
  <c r="Q23"/>
  <c r="G25"/>
  <c r="Z26"/>
  <c r="AA4"/>
  <c r="Q6"/>
  <c r="G8"/>
  <c r="R9"/>
  <c r="P11"/>
  <c r="V17"/>
  <c r="I22"/>
  <c r="I26"/>
  <c r="I30"/>
  <c r="P6"/>
  <c r="AA7"/>
  <c r="G11"/>
  <c r="J12"/>
  <c r="L14"/>
  <c r="N16"/>
  <c r="L18"/>
  <c r="N20"/>
  <c r="P22"/>
  <c r="N24"/>
  <c r="P26"/>
  <c r="R28"/>
  <c r="Q29"/>
  <c r="S31"/>
  <c r="N13"/>
  <c r="Z17"/>
  <c r="X23"/>
  <c r="K28"/>
  <c r="H31"/>
  <c r="O17"/>
  <c r="Q14"/>
  <c r="Z4"/>
  <c r="Q9"/>
  <c r="M13"/>
  <c r="K15"/>
  <c r="M17"/>
  <c r="O19"/>
  <c r="M21"/>
  <c r="O23"/>
  <c r="Q25"/>
  <c r="O27"/>
  <c r="P30"/>
  <c r="L11"/>
  <c r="X15"/>
  <c r="S20"/>
  <c r="M26"/>
  <c r="C14"/>
  <c r="C15" s="1"/>
</calcChain>
</file>

<file path=xl/sharedStrings.xml><?xml version="1.0" encoding="utf-8"?>
<sst xmlns="http://schemas.openxmlformats.org/spreadsheetml/2006/main" count="13" uniqueCount="12">
  <si>
    <t>MATURITY</t>
  </si>
  <si>
    <t>COUPON</t>
  </si>
  <si>
    <t>ISSUE DT</t>
  </si>
  <si>
    <t>DATES</t>
  </si>
  <si>
    <t>QL EVAL DT</t>
  </si>
  <si>
    <t>QL YIELD</t>
  </si>
  <si>
    <t>XL YIELD</t>
  </si>
  <si>
    <t>DIFF</t>
  </si>
  <si>
    <t>CLEAN PX</t>
  </si>
  <si>
    <t>SETTLE</t>
  </si>
  <si>
    <t>QL CLN PX</t>
  </si>
  <si>
    <t>XL CLN PX</t>
  </si>
</sst>
</file>

<file path=xl/styles.xml><?xml version="1.0" encoding="utf-8"?>
<styleSheet xmlns="http://schemas.openxmlformats.org/spreadsheetml/2006/main">
  <numFmts count="3">
    <numFmt numFmtId="164" formatCode="0.0000%"/>
    <numFmt numFmtId="165" formatCode="0.000"/>
    <numFmt numFmtId="166" formatCode="0.000%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1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5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AA31"/>
  <sheetViews>
    <sheetView tabSelected="1" workbookViewId="0">
      <selection activeCell="C21" sqref="C21"/>
    </sheetView>
  </sheetViews>
  <sheetFormatPr defaultRowHeight="15"/>
  <cols>
    <col min="1" max="1" width="9.140625" style="1"/>
    <col min="2" max="2" width="10.85546875" style="1" bestFit="1" customWidth="1"/>
    <col min="3" max="3" width="11.140625" style="1" bestFit="1" customWidth="1"/>
    <col min="4" max="4" width="9.140625" style="1"/>
    <col min="5" max="5" width="19.28515625" style="1" bestFit="1" customWidth="1"/>
    <col min="6" max="6" width="9.140625" style="1"/>
    <col min="7" max="7" width="15.7109375" style="1" bestFit="1" customWidth="1"/>
    <col min="8" max="8" width="8.140625" style="1" bestFit="1" customWidth="1"/>
    <col min="9" max="9" width="8.5703125" style="1" bestFit="1" customWidth="1"/>
    <col min="10" max="10" width="16.7109375" style="1" bestFit="1" customWidth="1"/>
    <col min="11" max="11" width="15.85546875" style="1" bestFit="1" customWidth="1"/>
    <col min="12" max="12" width="12" style="1" bestFit="1" customWidth="1"/>
    <col min="13" max="13" width="6" style="1" bestFit="1" customWidth="1"/>
    <col min="14" max="14" width="10.85546875" style="1" bestFit="1" customWidth="1"/>
    <col min="15" max="15" width="11.7109375" style="1" bestFit="1" customWidth="1"/>
    <col min="16" max="16" width="19.7109375" style="1" bestFit="1" customWidth="1"/>
    <col min="17" max="17" width="13.85546875" style="1" bestFit="1" customWidth="1"/>
    <col min="18" max="18" width="13.42578125" style="1" bestFit="1" customWidth="1"/>
    <col min="19" max="19" width="5.5703125" style="1" bestFit="1" customWidth="1"/>
    <col min="20" max="20" width="7.85546875" style="1" bestFit="1" customWidth="1"/>
    <col min="21" max="21" width="11.7109375" style="1" bestFit="1" customWidth="1"/>
    <col min="22" max="22" width="10" style="1" bestFit="1" customWidth="1"/>
    <col min="23" max="23" width="7.140625" style="1" bestFit="1" customWidth="1"/>
    <col min="24" max="24" width="5.5703125" style="1" bestFit="1" customWidth="1"/>
    <col min="25" max="25" width="16.7109375" style="1" bestFit="1" customWidth="1"/>
    <col min="26" max="26" width="16.42578125" style="1" bestFit="1" customWidth="1"/>
    <col min="27" max="27" width="5.5703125" style="1" bestFit="1" customWidth="1"/>
    <col min="28" max="16384" width="9.140625" style="1"/>
  </cols>
  <sheetData>
    <row r="2" spans="2:27">
      <c r="B2" s="1" t="s">
        <v>4</v>
      </c>
      <c r="C2" s="2">
        <f>_xll.qlSettingsEvaluationDate()</f>
        <v>40843</v>
      </c>
      <c r="E2" s="1" t="str">
        <f>_xll.qlSchedule("bond schedule",C5,C6,"6M","UnitedStates::GovernmentBond","Unadjusted","Unadjusted","Backward",FALSE,,,FALSE,C5:C6,TRUE)</f>
        <v>bond schedule#0000</v>
      </c>
      <c r="G2" s="1" t="str">
        <f>_xll.qlFixedRateBond("fixed bond",,"USD",1,100,E2,C7,"Actual/Actual (Bond)","Unadjusted",100,C5,"UnitedStates::GovernmentBond",FALSE,E2,TRUE)</f>
        <v>fixed bond#0000</v>
      </c>
    </row>
    <row r="4" spans="2:27">
      <c r="B4" s="1" t="s">
        <v>9</v>
      </c>
      <c r="C4" s="2">
        <f>_xll.qlCalendarAdvance("UnitedStates::GovernmentBond",C2,"1D","Following",FALSE,C2)</f>
        <v>40844</v>
      </c>
      <c r="E4" s="1" t="s">
        <v>3</v>
      </c>
      <c r="G4" s="1" t="str">
        <f t="array" ref="G4:AA31">_xll.qlBondFlowAnalysis(G2,G2)</f>
        <v>Payment Date</v>
      </c>
      <c r="H4" s="1" t="str">
        <v>Amount</v>
      </c>
      <c r="I4" s="1" t="str">
        <v>Nominal</v>
      </c>
      <c r="J4" s="1" t="str">
        <v>Accrual Start Date</v>
      </c>
      <c r="K4" s="1" t="str">
        <v>Accrual End Date</v>
      </c>
      <c r="L4" s="1" t="str">
        <v>Accrual Days</v>
      </c>
      <c r="M4" s="1" t="str">
        <v>Index</v>
      </c>
      <c r="N4" s="1" t="str">
        <v>Fixing Days</v>
      </c>
      <c r="O4" s="1" t="str">
        <v>Fixing Dates</v>
      </c>
      <c r="P4" s="1" t="str">
        <v>Day Counter</v>
      </c>
      <c r="Q4" s="1" t="str">
        <v>Accrual Period</v>
      </c>
      <c r="R4" s="1" t="str">
        <v>Effective Rate</v>
      </c>
      <c r="S4" s="1" t="str">
        <v>Floor</v>
      </c>
      <c r="T4" s="1" t="str">
        <v>Gearing</v>
      </c>
      <c r="U4" s="1" t="str">
        <v>Index Fixing</v>
      </c>
      <c r="V4" s="1" t="str">
        <v>Conv. Adj.</v>
      </c>
      <c r="W4" s="1" t="str">
        <v>Spread</v>
      </c>
      <c r="X4" s="1" t="str">
        <v>Cap</v>
      </c>
      <c r="Y4" s="1" t="str">
        <v>Call Digital Payoff</v>
      </c>
      <c r="Z4" s="1" t="str">
        <v>Put Digital Payoff</v>
      </c>
      <c r="AA4" s="1" t="e">
        <v>#N/A</v>
      </c>
    </row>
    <row r="5" spans="2:27">
      <c r="B5" s="1" t="s">
        <v>2</v>
      </c>
      <c r="C5" s="2">
        <v>40770</v>
      </c>
      <c r="E5" s="2">
        <f t="array" ref="E5:E19">_xll.qlScheduleDates(E2,E2)</f>
        <v>40770</v>
      </c>
      <c r="G5" s="2">
        <v>40954</v>
      </c>
      <c r="H5" s="1">
        <v>1.0625000000000107</v>
      </c>
      <c r="I5" s="1">
        <v>100</v>
      </c>
      <c r="J5" s="2">
        <v>40770</v>
      </c>
      <c r="K5" s="2">
        <v>40954</v>
      </c>
      <c r="L5" s="1">
        <v>184</v>
      </c>
      <c r="M5" s="1" t="str">
        <v>#N/A</v>
      </c>
      <c r="N5" s="1" t="str">
        <v>#N/A</v>
      </c>
      <c r="O5" s="1" t="str">
        <v>#N/A</v>
      </c>
      <c r="P5" s="1" t="str">
        <v>Actual/Actual (ISMA)</v>
      </c>
      <c r="Q5" s="1">
        <v>0.5</v>
      </c>
      <c r="R5" s="1">
        <v>2.1250000000000002E-2</v>
      </c>
      <c r="S5" s="1" t="str">
        <v>#N/A</v>
      </c>
      <c r="T5" s="1" t="str">
        <v>#N/A</v>
      </c>
      <c r="U5" s="1" t="str">
        <v>#N/A</v>
      </c>
      <c r="V5" s="1" t="str">
        <v>#N/A</v>
      </c>
      <c r="W5" s="1" t="str">
        <v>#N/A</v>
      </c>
      <c r="X5" s="1" t="str">
        <v>#N/A</v>
      </c>
      <c r="Y5" s="1" t="str">
        <v>#N/A</v>
      </c>
      <c r="Z5" s="1" t="str">
        <v>#N/A</v>
      </c>
      <c r="AA5" s="1" t="e">
        <v>#N/A</v>
      </c>
    </row>
    <row r="6" spans="2:27">
      <c r="B6" s="1" t="s">
        <v>0</v>
      </c>
      <c r="C6" s="2">
        <v>44423</v>
      </c>
      <c r="E6" s="2">
        <v>40954</v>
      </c>
      <c r="G6" s="2">
        <v>41136</v>
      </c>
      <c r="H6" s="1">
        <v>1.0625000000000107</v>
      </c>
      <c r="I6" s="1">
        <v>100</v>
      </c>
      <c r="J6" s="2">
        <v>40954</v>
      </c>
      <c r="K6" s="2">
        <v>41136</v>
      </c>
      <c r="L6" s="1">
        <v>182</v>
      </c>
      <c r="M6" s="1" t="str">
        <v>#N/A</v>
      </c>
      <c r="N6" s="1" t="str">
        <v>#N/A</v>
      </c>
      <c r="O6" s="1" t="str">
        <v>#N/A</v>
      </c>
      <c r="P6" s="1" t="str">
        <v>Actual/Actual (ISMA)</v>
      </c>
      <c r="Q6" s="1">
        <v>0.5</v>
      </c>
      <c r="R6" s="1">
        <v>2.1250000000000002E-2</v>
      </c>
      <c r="S6" s="1" t="str">
        <v>#N/A</v>
      </c>
      <c r="T6" s="1" t="str">
        <v>#N/A</v>
      </c>
      <c r="U6" s="1" t="str">
        <v>#N/A</v>
      </c>
      <c r="V6" s="1" t="str">
        <v>#N/A</v>
      </c>
      <c r="W6" s="1" t="str">
        <v>#N/A</v>
      </c>
      <c r="X6" s="1" t="str">
        <v>#N/A</v>
      </c>
      <c r="Y6" s="1" t="str">
        <v>#N/A</v>
      </c>
      <c r="Z6" s="1" t="str">
        <v>#N/A</v>
      </c>
      <c r="AA6" s="1" t="e">
        <v>#N/A</v>
      </c>
    </row>
    <row r="7" spans="2:27">
      <c r="B7" s="1" t="s">
        <v>1</v>
      </c>
      <c r="C7" s="6">
        <v>2.1250000000000002E-2</v>
      </c>
      <c r="E7" s="2">
        <v>41136</v>
      </c>
      <c r="G7" s="2">
        <v>41320</v>
      </c>
      <c r="H7" s="1">
        <v>1.0625000000000107</v>
      </c>
      <c r="I7" s="1">
        <v>100</v>
      </c>
      <c r="J7" s="2">
        <v>41136</v>
      </c>
      <c r="K7" s="2">
        <v>41320</v>
      </c>
      <c r="L7" s="1">
        <v>184</v>
      </c>
      <c r="M7" s="1" t="str">
        <v>#N/A</v>
      </c>
      <c r="N7" s="1" t="str">
        <v>#N/A</v>
      </c>
      <c r="O7" s="1" t="str">
        <v>#N/A</v>
      </c>
      <c r="P7" s="1" t="str">
        <v>Actual/Actual (ISMA)</v>
      </c>
      <c r="Q7" s="1">
        <v>0.5</v>
      </c>
      <c r="R7" s="1">
        <v>2.1250000000000002E-2</v>
      </c>
      <c r="S7" s="1" t="str">
        <v>#N/A</v>
      </c>
      <c r="T7" s="1" t="str">
        <v>#N/A</v>
      </c>
      <c r="U7" s="1" t="str">
        <v>#N/A</v>
      </c>
      <c r="V7" s="1" t="str">
        <v>#N/A</v>
      </c>
      <c r="W7" s="1" t="str">
        <v>#N/A</v>
      </c>
      <c r="X7" s="1" t="str">
        <v>#N/A</v>
      </c>
      <c r="Y7" s="1" t="str">
        <v>#N/A</v>
      </c>
      <c r="Z7" s="1" t="str">
        <v>#N/A</v>
      </c>
      <c r="AA7" s="1" t="e">
        <v>#N/A</v>
      </c>
    </row>
    <row r="8" spans="2:27">
      <c r="E8" s="2">
        <v>41320</v>
      </c>
      <c r="G8" s="2">
        <v>41501</v>
      </c>
      <c r="H8" s="1">
        <v>1.0625000000000107</v>
      </c>
      <c r="I8" s="1">
        <v>100</v>
      </c>
      <c r="J8" s="2">
        <v>41320</v>
      </c>
      <c r="K8" s="2">
        <v>41501</v>
      </c>
      <c r="L8" s="1">
        <v>181</v>
      </c>
      <c r="M8" s="1" t="str">
        <v>#N/A</v>
      </c>
      <c r="N8" s="1" t="str">
        <v>#N/A</v>
      </c>
      <c r="O8" s="1" t="str">
        <v>#N/A</v>
      </c>
      <c r="P8" s="1" t="str">
        <v>Actual/Actual (ISMA)</v>
      </c>
      <c r="Q8" s="1">
        <v>0.5</v>
      </c>
      <c r="R8" s="1">
        <v>2.1250000000000002E-2</v>
      </c>
      <c r="S8" s="1" t="str">
        <v>#N/A</v>
      </c>
      <c r="T8" s="1" t="str">
        <v>#N/A</v>
      </c>
      <c r="U8" s="1" t="str">
        <v>#N/A</v>
      </c>
      <c r="V8" s="1" t="str">
        <v>#N/A</v>
      </c>
      <c r="W8" s="1" t="str">
        <v>#N/A</v>
      </c>
      <c r="X8" s="1" t="str">
        <v>#N/A</v>
      </c>
      <c r="Y8" s="1" t="str">
        <v>#N/A</v>
      </c>
      <c r="Z8" s="1" t="str">
        <v>#N/A</v>
      </c>
      <c r="AA8" s="1" t="e">
        <v>#N/A</v>
      </c>
    </row>
    <row r="9" spans="2:27">
      <c r="E9" s="2">
        <v>41501</v>
      </c>
      <c r="G9" s="2">
        <v>41685</v>
      </c>
      <c r="H9" s="1">
        <v>1.0625000000000107</v>
      </c>
      <c r="I9" s="1">
        <v>100</v>
      </c>
      <c r="J9" s="2">
        <v>41501</v>
      </c>
      <c r="K9" s="2">
        <v>41685</v>
      </c>
      <c r="L9" s="1">
        <v>184</v>
      </c>
      <c r="M9" s="1" t="str">
        <v>#N/A</v>
      </c>
      <c r="N9" s="1" t="str">
        <v>#N/A</v>
      </c>
      <c r="O9" s="1" t="str">
        <v>#N/A</v>
      </c>
      <c r="P9" s="1" t="str">
        <v>Actual/Actual (ISMA)</v>
      </c>
      <c r="Q9" s="1">
        <v>0.5</v>
      </c>
      <c r="R9" s="1">
        <v>2.1250000000000002E-2</v>
      </c>
      <c r="S9" s="1" t="str">
        <v>#N/A</v>
      </c>
      <c r="T9" s="1" t="str">
        <v>#N/A</v>
      </c>
      <c r="U9" s="1" t="str">
        <v>#N/A</v>
      </c>
      <c r="V9" s="1" t="str">
        <v>#N/A</v>
      </c>
      <c r="W9" s="1" t="str">
        <v>#N/A</v>
      </c>
      <c r="X9" s="1" t="str">
        <v>#N/A</v>
      </c>
      <c r="Y9" s="1" t="str">
        <v>#N/A</v>
      </c>
      <c r="Z9" s="1" t="str">
        <v>#N/A</v>
      </c>
      <c r="AA9" s="1" t="e">
        <v>#N/A</v>
      </c>
    </row>
    <row r="10" spans="2:27">
      <c r="B10" s="1" t="s">
        <v>8</v>
      </c>
      <c r="C10" s="5">
        <v>97.2</v>
      </c>
      <c r="E10" s="2">
        <v>41685</v>
      </c>
      <c r="G10" s="2">
        <v>41866</v>
      </c>
      <c r="H10" s="1">
        <v>1.0625000000000107</v>
      </c>
      <c r="I10" s="1">
        <v>100</v>
      </c>
      <c r="J10" s="2">
        <v>41685</v>
      </c>
      <c r="K10" s="2">
        <v>41866</v>
      </c>
      <c r="L10" s="1">
        <v>181</v>
      </c>
      <c r="M10" s="1" t="str">
        <v>#N/A</v>
      </c>
      <c r="N10" s="1" t="str">
        <v>#N/A</v>
      </c>
      <c r="O10" s="1" t="str">
        <v>#N/A</v>
      </c>
      <c r="P10" s="1" t="str">
        <v>Actual/Actual (ISMA)</v>
      </c>
      <c r="Q10" s="1">
        <v>0.5</v>
      </c>
      <c r="R10" s="1">
        <v>2.1250000000000002E-2</v>
      </c>
      <c r="S10" s="1" t="str">
        <v>#N/A</v>
      </c>
      <c r="T10" s="1" t="str">
        <v>#N/A</v>
      </c>
      <c r="U10" s="1" t="str">
        <v>#N/A</v>
      </c>
      <c r="V10" s="1" t="str">
        <v>#N/A</v>
      </c>
      <c r="W10" s="1" t="str">
        <v>#N/A</v>
      </c>
      <c r="X10" s="1" t="str">
        <v>#N/A</v>
      </c>
      <c r="Y10" s="1" t="str">
        <v>#N/A</v>
      </c>
      <c r="Z10" s="1" t="str">
        <v>#N/A</v>
      </c>
      <c r="AA10" s="1" t="e">
        <v>#N/A</v>
      </c>
    </row>
    <row r="11" spans="2:27">
      <c r="E11" s="2">
        <v>41866</v>
      </c>
      <c r="G11" s="2">
        <v>42050</v>
      </c>
      <c r="H11" s="1">
        <v>1.0625000000000107</v>
      </c>
      <c r="I11" s="1">
        <v>100</v>
      </c>
      <c r="J11" s="2">
        <v>41866</v>
      </c>
      <c r="K11" s="2">
        <v>42050</v>
      </c>
      <c r="L11" s="1">
        <v>184</v>
      </c>
      <c r="M11" s="1" t="str">
        <v>#N/A</v>
      </c>
      <c r="N11" s="1" t="str">
        <v>#N/A</v>
      </c>
      <c r="O11" s="1" t="str">
        <v>#N/A</v>
      </c>
      <c r="P11" s="1" t="str">
        <v>Actual/Actual (ISMA)</v>
      </c>
      <c r="Q11" s="1">
        <v>0.5</v>
      </c>
      <c r="R11" s="1">
        <v>2.1250000000000002E-2</v>
      </c>
      <c r="S11" s="1" t="str">
        <v>#N/A</v>
      </c>
      <c r="T11" s="1" t="str">
        <v>#N/A</v>
      </c>
      <c r="U11" s="1" t="str">
        <v>#N/A</v>
      </c>
      <c r="V11" s="1" t="str">
        <v>#N/A</v>
      </c>
      <c r="W11" s="1" t="str">
        <v>#N/A</v>
      </c>
      <c r="X11" s="1" t="str">
        <v>#N/A</v>
      </c>
      <c r="Y11" s="1" t="str">
        <v>#N/A</v>
      </c>
      <c r="Z11" s="1" t="str">
        <v>#N/A</v>
      </c>
      <c r="AA11" s="1" t="e">
        <v>#N/A</v>
      </c>
    </row>
    <row r="12" spans="2:27">
      <c r="E12" s="2">
        <v>42050</v>
      </c>
      <c r="G12" s="2">
        <v>42231</v>
      </c>
      <c r="H12" s="1">
        <v>1.0625000000000107</v>
      </c>
      <c r="I12" s="1">
        <v>100</v>
      </c>
      <c r="J12" s="2">
        <v>42050</v>
      </c>
      <c r="K12" s="2">
        <v>42231</v>
      </c>
      <c r="L12" s="1">
        <v>181</v>
      </c>
      <c r="M12" s="1" t="str">
        <v>#N/A</v>
      </c>
      <c r="N12" s="1" t="str">
        <v>#N/A</v>
      </c>
      <c r="O12" s="1" t="str">
        <v>#N/A</v>
      </c>
      <c r="P12" s="1" t="str">
        <v>Actual/Actual (ISMA)</v>
      </c>
      <c r="Q12" s="1">
        <v>0.5</v>
      </c>
      <c r="R12" s="1">
        <v>2.1250000000000002E-2</v>
      </c>
      <c r="S12" s="1" t="str">
        <v>#N/A</v>
      </c>
      <c r="T12" s="1" t="str">
        <v>#N/A</v>
      </c>
      <c r="U12" s="1" t="str">
        <v>#N/A</v>
      </c>
      <c r="V12" s="1" t="str">
        <v>#N/A</v>
      </c>
      <c r="W12" s="1" t="str">
        <v>#N/A</v>
      </c>
      <c r="X12" s="1" t="str">
        <v>#N/A</v>
      </c>
      <c r="Y12" s="1" t="str">
        <v>#N/A</v>
      </c>
      <c r="Z12" s="1" t="str">
        <v>#N/A</v>
      </c>
      <c r="AA12" s="1" t="e">
        <v>#N/A</v>
      </c>
    </row>
    <row r="13" spans="2:27">
      <c r="B13" s="1" t="s">
        <v>5</v>
      </c>
      <c r="C13" s="3">
        <f>_xll.qlBondYieldFromCleanPrice($G$2,DOLLARDE(C10,32),"Actual/Actual (Bond)","Compounded","SemiAnnual",$C$4,0.0000000001,100,0.025,C10)</f>
        <v>2.3982357457280161E-2</v>
      </c>
      <c r="E13" s="2">
        <v>42231</v>
      </c>
      <c r="G13" s="2">
        <v>42415</v>
      </c>
      <c r="H13" s="1">
        <v>1.0625000000000107</v>
      </c>
      <c r="I13" s="1">
        <v>100</v>
      </c>
      <c r="J13" s="2">
        <v>42231</v>
      </c>
      <c r="K13" s="2">
        <v>42415</v>
      </c>
      <c r="L13" s="1">
        <v>184</v>
      </c>
      <c r="M13" s="1" t="str">
        <v>#N/A</v>
      </c>
      <c r="N13" s="1" t="str">
        <v>#N/A</v>
      </c>
      <c r="O13" s="1" t="str">
        <v>#N/A</v>
      </c>
      <c r="P13" s="1" t="str">
        <v>Actual/Actual (ISMA)</v>
      </c>
      <c r="Q13" s="1">
        <v>0.5</v>
      </c>
      <c r="R13" s="1">
        <v>2.1250000000000002E-2</v>
      </c>
      <c r="S13" s="1" t="str">
        <v>#N/A</v>
      </c>
      <c r="T13" s="1" t="str">
        <v>#N/A</v>
      </c>
      <c r="U13" s="1" t="str">
        <v>#N/A</v>
      </c>
      <c r="V13" s="1" t="str">
        <v>#N/A</v>
      </c>
      <c r="W13" s="1" t="str">
        <v>#N/A</v>
      </c>
      <c r="X13" s="1" t="str">
        <v>#N/A</v>
      </c>
      <c r="Y13" s="1" t="str">
        <v>#N/A</v>
      </c>
      <c r="Z13" s="1" t="str">
        <v>#N/A</v>
      </c>
      <c r="AA13" s="1" t="e">
        <v>#N/A</v>
      </c>
    </row>
    <row r="14" spans="2:27">
      <c r="B14" s="1" t="s">
        <v>6</v>
      </c>
      <c r="C14" s="3">
        <f>YIELD($C$4,$C$6,$C$7,DOLLARDE(C10,32),100,2,1)</f>
        <v>2.3982357476631935E-2</v>
      </c>
      <c r="E14" s="2">
        <v>42415</v>
      </c>
      <c r="G14" s="2">
        <v>42597</v>
      </c>
      <c r="H14" s="1">
        <v>1.0625000000000107</v>
      </c>
      <c r="I14" s="1">
        <v>100</v>
      </c>
      <c r="J14" s="2">
        <v>42415</v>
      </c>
      <c r="K14" s="2">
        <v>42597</v>
      </c>
      <c r="L14" s="1">
        <v>182</v>
      </c>
      <c r="M14" s="1" t="str">
        <v>#N/A</v>
      </c>
      <c r="N14" s="1" t="str">
        <v>#N/A</v>
      </c>
      <c r="O14" s="1" t="str">
        <v>#N/A</v>
      </c>
      <c r="P14" s="1" t="str">
        <v>Actual/Actual (ISMA)</v>
      </c>
      <c r="Q14" s="1">
        <v>0.5</v>
      </c>
      <c r="R14" s="1">
        <v>2.1250000000000002E-2</v>
      </c>
      <c r="S14" s="1" t="str">
        <v>#N/A</v>
      </c>
      <c r="T14" s="1" t="str">
        <v>#N/A</v>
      </c>
      <c r="U14" s="1" t="str">
        <v>#N/A</v>
      </c>
      <c r="V14" s="1" t="str">
        <v>#N/A</v>
      </c>
      <c r="W14" s="1" t="str">
        <v>#N/A</v>
      </c>
      <c r="X14" s="1" t="str">
        <v>#N/A</v>
      </c>
      <c r="Y14" s="1" t="str">
        <v>#N/A</v>
      </c>
      <c r="Z14" s="1" t="str">
        <v>#N/A</v>
      </c>
      <c r="AA14" s="1" t="e">
        <v>#N/A</v>
      </c>
    </row>
    <row r="15" spans="2:27">
      <c r="B15" s="1" t="s">
        <v>7</v>
      </c>
      <c r="C15" s="4">
        <f>C13-C14</f>
        <v>-1.9351773655751359E-11</v>
      </c>
      <c r="E15" s="2">
        <v>42597</v>
      </c>
      <c r="G15" s="2">
        <v>42781</v>
      </c>
      <c r="H15" s="1">
        <v>1.0625000000000107</v>
      </c>
      <c r="I15" s="1">
        <v>100</v>
      </c>
      <c r="J15" s="2">
        <v>42597</v>
      </c>
      <c r="K15" s="2">
        <v>42781</v>
      </c>
      <c r="L15" s="1">
        <v>184</v>
      </c>
      <c r="M15" s="1" t="str">
        <v>#N/A</v>
      </c>
      <c r="N15" s="1" t="str">
        <v>#N/A</v>
      </c>
      <c r="O15" s="1" t="str">
        <v>#N/A</v>
      </c>
      <c r="P15" s="1" t="str">
        <v>Actual/Actual (ISMA)</v>
      </c>
      <c r="Q15" s="1">
        <v>0.5</v>
      </c>
      <c r="R15" s="1">
        <v>2.1250000000000002E-2</v>
      </c>
      <c r="S15" s="1" t="str">
        <v>#N/A</v>
      </c>
      <c r="T15" s="1" t="str">
        <v>#N/A</v>
      </c>
      <c r="U15" s="1" t="str">
        <v>#N/A</v>
      </c>
      <c r="V15" s="1" t="str">
        <v>#N/A</v>
      </c>
      <c r="W15" s="1" t="str">
        <v>#N/A</v>
      </c>
      <c r="X15" s="1" t="str">
        <v>#N/A</v>
      </c>
      <c r="Y15" s="1" t="str">
        <v>#N/A</v>
      </c>
      <c r="Z15" s="1" t="str">
        <v>#N/A</v>
      </c>
      <c r="AA15" s="1" t="e">
        <v>#N/A</v>
      </c>
    </row>
    <row r="16" spans="2:27">
      <c r="E16" s="2">
        <v>42781</v>
      </c>
      <c r="G16" s="2">
        <v>42962</v>
      </c>
      <c r="H16" s="1">
        <v>1.0625000000000107</v>
      </c>
      <c r="I16" s="1">
        <v>100</v>
      </c>
      <c r="J16" s="2">
        <v>42781</v>
      </c>
      <c r="K16" s="2">
        <v>42962</v>
      </c>
      <c r="L16" s="1">
        <v>181</v>
      </c>
      <c r="M16" s="1" t="str">
        <v>#N/A</v>
      </c>
      <c r="N16" s="1" t="str">
        <v>#N/A</v>
      </c>
      <c r="O16" s="1" t="str">
        <v>#N/A</v>
      </c>
      <c r="P16" s="1" t="str">
        <v>Actual/Actual (ISMA)</v>
      </c>
      <c r="Q16" s="1">
        <v>0.5</v>
      </c>
      <c r="R16" s="1">
        <v>2.1250000000000002E-2</v>
      </c>
      <c r="S16" s="1" t="str">
        <v>#N/A</v>
      </c>
      <c r="T16" s="1" t="str">
        <v>#N/A</v>
      </c>
      <c r="U16" s="1" t="str">
        <v>#N/A</v>
      </c>
      <c r="V16" s="1" t="str">
        <v>#N/A</v>
      </c>
      <c r="W16" s="1" t="str">
        <v>#N/A</v>
      </c>
      <c r="X16" s="1" t="str">
        <v>#N/A</v>
      </c>
      <c r="Y16" s="1" t="str">
        <v>#N/A</v>
      </c>
      <c r="Z16" s="1" t="str">
        <v>#N/A</v>
      </c>
      <c r="AA16" s="1" t="e">
        <v>#N/A</v>
      </c>
    </row>
    <row r="17" spans="2:27">
      <c r="B17" s="1" t="s">
        <v>10</v>
      </c>
      <c r="C17" s="7">
        <f>DOLLARFR(_xll.qlBondCleanPriceFromYield(G2,C13,"Actual/Actual (Bond)","Compounded","SemiAnnual",C4,C13),32)</f>
        <v>97.200000005307672</v>
      </c>
      <c r="E17" s="2">
        <v>42962</v>
      </c>
      <c r="G17" s="2">
        <v>43146</v>
      </c>
      <c r="H17" s="1">
        <v>1.0625000000000107</v>
      </c>
      <c r="I17" s="1">
        <v>100</v>
      </c>
      <c r="J17" s="2">
        <v>42962</v>
      </c>
      <c r="K17" s="2">
        <v>43146</v>
      </c>
      <c r="L17" s="1">
        <v>184</v>
      </c>
      <c r="M17" s="1" t="str">
        <v>#N/A</v>
      </c>
      <c r="N17" s="1" t="str">
        <v>#N/A</v>
      </c>
      <c r="O17" s="1" t="str">
        <v>#N/A</v>
      </c>
      <c r="P17" s="1" t="str">
        <v>Actual/Actual (ISMA)</v>
      </c>
      <c r="Q17" s="1">
        <v>0.5</v>
      </c>
      <c r="R17" s="1">
        <v>2.1250000000000002E-2</v>
      </c>
      <c r="S17" s="1" t="str">
        <v>#N/A</v>
      </c>
      <c r="T17" s="1" t="str">
        <v>#N/A</v>
      </c>
      <c r="U17" s="1" t="str">
        <v>#N/A</v>
      </c>
      <c r="V17" s="1" t="str">
        <v>#N/A</v>
      </c>
      <c r="W17" s="1" t="str">
        <v>#N/A</v>
      </c>
      <c r="X17" s="1" t="str">
        <v>#N/A</v>
      </c>
      <c r="Y17" s="1" t="str">
        <v>#N/A</v>
      </c>
      <c r="Z17" s="1" t="str">
        <v>#N/A</v>
      </c>
      <c r="AA17" s="1" t="e">
        <v>#N/A</v>
      </c>
    </row>
    <row r="18" spans="2:27">
      <c r="B18" s="1" t="s">
        <v>11</v>
      </c>
      <c r="C18" s="5">
        <f>DOLLARFR(PRICE(C4,C6,C7,C14,100,2,1),32)</f>
        <v>97.19999999999996</v>
      </c>
      <c r="E18" s="2">
        <v>43146</v>
      </c>
      <c r="G18" s="2">
        <v>43327</v>
      </c>
      <c r="H18" s="1">
        <v>1.0625000000000107</v>
      </c>
      <c r="I18" s="1">
        <v>100</v>
      </c>
      <c r="J18" s="2">
        <v>43146</v>
      </c>
      <c r="K18" s="2">
        <v>43327</v>
      </c>
      <c r="L18" s="1">
        <v>181</v>
      </c>
      <c r="M18" s="1" t="str">
        <v>#N/A</v>
      </c>
      <c r="N18" s="1" t="str">
        <v>#N/A</v>
      </c>
      <c r="O18" s="1" t="str">
        <v>#N/A</v>
      </c>
      <c r="P18" s="1" t="str">
        <v>Actual/Actual (ISMA)</v>
      </c>
      <c r="Q18" s="1">
        <v>0.5</v>
      </c>
      <c r="R18" s="1">
        <v>2.1250000000000002E-2</v>
      </c>
      <c r="S18" s="1" t="str">
        <v>#N/A</v>
      </c>
      <c r="T18" s="1" t="str">
        <v>#N/A</v>
      </c>
      <c r="U18" s="1" t="str">
        <v>#N/A</v>
      </c>
      <c r="V18" s="1" t="str">
        <v>#N/A</v>
      </c>
      <c r="W18" s="1" t="str">
        <v>#N/A</v>
      </c>
      <c r="X18" s="1" t="str">
        <v>#N/A</v>
      </c>
      <c r="Y18" s="1" t="str">
        <v>#N/A</v>
      </c>
      <c r="Z18" s="1" t="str">
        <v>#N/A</v>
      </c>
      <c r="AA18" s="1" t="e">
        <v>#N/A</v>
      </c>
    </row>
    <row r="19" spans="2:27">
      <c r="B19" s="1" t="s">
        <v>7</v>
      </c>
      <c r="C19" s="5">
        <f>C17-C18</f>
        <v>5.3077116035638028E-9</v>
      </c>
      <c r="E19" s="2">
        <v>43327</v>
      </c>
      <c r="G19" s="2">
        <v>43511</v>
      </c>
      <c r="H19" s="1">
        <v>1.0625000000000107</v>
      </c>
      <c r="I19" s="1">
        <v>100</v>
      </c>
      <c r="J19" s="2">
        <v>43327</v>
      </c>
      <c r="K19" s="2">
        <v>43511</v>
      </c>
      <c r="L19" s="1">
        <v>184</v>
      </c>
      <c r="M19" s="1" t="str">
        <v>#N/A</v>
      </c>
      <c r="N19" s="1" t="str">
        <v>#N/A</v>
      </c>
      <c r="O19" s="1" t="str">
        <v>#N/A</v>
      </c>
      <c r="P19" s="1" t="str">
        <v>Actual/Actual (ISMA)</v>
      </c>
      <c r="Q19" s="1">
        <v>0.5</v>
      </c>
      <c r="R19" s="1">
        <v>2.1250000000000002E-2</v>
      </c>
      <c r="S19" s="1" t="str">
        <v>#N/A</v>
      </c>
      <c r="T19" s="1" t="str">
        <v>#N/A</v>
      </c>
      <c r="U19" s="1" t="str">
        <v>#N/A</v>
      </c>
      <c r="V19" s="1" t="str">
        <v>#N/A</v>
      </c>
      <c r="W19" s="1" t="str">
        <v>#N/A</v>
      </c>
      <c r="X19" s="1" t="str">
        <v>#N/A</v>
      </c>
      <c r="Y19" s="1" t="str">
        <v>#N/A</v>
      </c>
      <c r="Z19" s="1" t="str">
        <v>#N/A</v>
      </c>
      <c r="AA19" s="1" t="e">
        <v>#N/A</v>
      </c>
    </row>
    <row r="20" spans="2:27">
      <c r="C20" s="4"/>
      <c r="G20" s="2">
        <v>43692</v>
      </c>
      <c r="H20" s="1">
        <v>1.0625000000000107</v>
      </c>
      <c r="I20" s="1">
        <v>100</v>
      </c>
      <c r="J20" s="2">
        <v>43511</v>
      </c>
      <c r="K20" s="2">
        <v>43692</v>
      </c>
      <c r="L20" s="1">
        <v>181</v>
      </c>
      <c r="M20" s="1" t="str">
        <v>#N/A</v>
      </c>
      <c r="N20" s="1" t="str">
        <v>#N/A</v>
      </c>
      <c r="O20" s="1" t="str">
        <v>#N/A</v>
      </c>
      <c r="P20" s="1" t="str">
        <v>Actual/Actual (ISMA)</v>
      </c>
      <c r="Q20" s="1">
        <v>0.5</v>
      </c>
      <c r="R20" s="1">
        <v>2.1250000000000002E-2</v>
      </c>
      <c r="S20" s="1" t="str">
        <v>#N/A</v>
      </c>
      <c r="T20" s="1" t="str">
        <v>#N/A</v>
      </c>
      <c r="U20" s="1" t="str">
        <v>#N/A</v>
      </c>
      <c r="V20" s="1" t="str">
        <v>#N/A</v>
      </c>
      <c r="W20" s="1" t="str">
        <v>#N/A</v>
      </c>
      <c r="X20" s="1" t="str">
        <v>#N/A</v>
      </c>
      <c r="Y20" s="1" t="str">
        <v>#N/A</v>
      </c>
      <c r="Z20" s="1" t="str">
        <v>#N/A</v>
      </c>
      <c r="AA20" s="1" t="e">
        <v>#N/A</v>
      </c>
    </row>
    <row r="21" spans="2:27">
      <c r="G21" s="2">
        <v>43876</v>
      </c>
      <c r="H21" s="1">
        <v>1.0625000000000107</v>
      </c>
      <c r="I21" s="1">
        <v>100</v>
      </c>
      <c r="J21" s="2">
        <v>43692</v>
      </c>
      <c r="K21" s="2">
        <v>43876</v>
      </c>
      <c r="L21" s="1">
        <v>184</v>
      </c>
      <c r="M21" s="1" t="str">
        <v>#N/A</v>
      </c>
      <c r="N21" s="1" t="str">
        <v>#N/A</v>
      </c>
      <c r="O21" s="1" t="str">
        <v>#N/A</v>
      </c>
      <c r="P21" s="1" t="str">
        <v>Actual/Actual (ISMA)</v>
      </c>
      <c r="Q21" s="1">
        <v>0.5</v>
      </c>
      <c r="R21" s="1">
        <v>2.1250000000000002E-2</v>
      </c>
      <c r="S21" s="1" t="str">
        <v>#N/A</v>
      </c>
      <c r="T21" s="1" t="str">
        <v>#N/A</v>
      </c>
      <c r="U21" s="1" t="str">
        <v>#N/A</v>
      </c>
      <c r="V21" s="1" t="str">
        <v>#N/A</v>
      </c>
      <c r="W21" s="1" t="str">
        <v>#N/A</v>
      </c>
      <c r="X21" s="1" t="str">
        <v>#N/A</v>
      </c>
      <c r="Y21" s="1" t="str">
        <v>#N/A</v>
      </c>
      <c r="Z21" s="1" t="str">
        <v>#N/A</v>
      </c>
      <c r="AA21" s="1" t="e">
        <v>#N/A</v>
      </c>
    </row>
    <row r="22" spans="2:27">
      <c r="C22" s="4"/>
      <c r="G22" s="2">
        <v>44058</v>
      </c>
      <c r="H22" s="1">
        <v>1.0625000000000107</v>
      </c>
      <c r="I22" s="1">
        <v>100</v>
      </c>
      <c r="J22" s="2">
        <v>43876</v>
      </c>
      <c r="K22" s="2">
        <v>44058</v>
      </c>
      <c r="L22" s="1">
        <v>182</v>
      </c>
      <c r="M22" s="1" t="str">
        <v>#N/A</v>
      </c>
      <c r="N22" s="1" t="str">
        <v>#N/A</v>
      </c>
      <c r="O22" s="1" t="str">
        <v>#N/A</v>
      </c>
      <c r="P22" s="1" t="str">
        <v>Actual/Actual (ISMA)</v>
      </c>
      <c r="Q22" s="1">
        <v>0.5</v>
      </c>
      <c r="R22" s="1">
        <v>2.1250000000000002E-2</v>
      </c>
      <c r="S22" s="1" t="str">
        <v>#N/A</v>
      </c>
      <c r="T22" s="1" t="str">
        <v>#N/A</v>
      </c>
      <c r="U22" s="1" t="str">
        <v>#N/A</v>
      </c>
      <c r="V22" s="1" t="str">
        <v>#N/A</v>
      </c>
      <c r="W22" s="1" t="str">
        <v>#N/A</v>
      </c>
      <c r="X22" s="1" t="str">
        <v>#N/A</v>
      </c>
      <c r="Y22" s="1" t="str">
        <v>#N/A</v>
      </c>
      <c r="Z22" s="1" t="str">
        <v>#N/A</v>
      </c>
      <c r="AA22" s="1" t="e">
        <v>#N/A</v>
      </c>
    </row>
    <row r="23" spans="2:27">
      <c r="C23" s="4"/>
      <c r="G23" s="2">
        <v>44242</v>
      </c>
      <c r="H23" s="1">
        <v>1.0625000000000107</v>
      </c>
      <c r="I23" s="1">
        <v>100</v>
      </c>
      <c r="J23" s="2">
        <v>44058</v>
      </c>
      <c r="K23" s="2">
        <v>44242</v>
      </c>
      <c r="L23" s="1">
        <v>184</v>
      </c>
      <c r="M23" s="1" t="str">
        <v>#N/A</v>
      </c>
      <c r="N23" s="1" t="str">
        <v>#N/A</v>
      </c>
      <c r="O23" s="1" t="str">
        <v>#N/A</v>
      </c>
      <c r="P23" s="1" t="str">
        <v>Actual/Actual (ISMA)</v>
      </c>
      <c r="Q23" s="1">
        <v>0.5</v>
      </c>
      <c r="R23" s="1">
        <v>2.1250000000000002E-2</v>
      </c>
      <c r="S23" s="1" t="str">
        <v>#N/A</v>
      </c>
      <c r="T23" s="1" t="str">
        <v>#N/A</v>
      </c>
      <c r="U23" s="1" t="str">
        <v>#N/A</v>
      </c>
      <c r="V23" s="1" t="str">
        <v>#N/A</v>
      </c>
      <c r="W23" s="1" t="str">
        <v>#N/A</v>
      </c>
      <c r="X23" s="1" t="str">
        <v>#N/A</v>
      </c>
      <c r="Y23" s="1" t="str">
        <v>#N/A</v>
      </c>
      <c r="Z23" s="1" t="str">
        <v>#N/A</v>
      </c>
      <c r="AA23" s="1" t="e">
        <v>#N/A</v>
      </c>
    </row>
    <row r="24" spans="2:27">
      <c r="G24" s="2">
        <v>44423</v>
      </c>
      <c r="H24" s="1">
        <v>1.0625000000000107</v>
      </c>
      <c r="I24" s="1">
        <v>100</v>
      </c>
      <c r="J24" s="2">
        <v>44242</v>
      </c>
      <c r="K24" s="2">
        <v>44423</v>
      </c>
      <c r="L24" s="1">
        <v>181</v>
      </c>
      <c r="M24" s="1" t="str">
        <v>#N/A</v>
      </c>
      <c r="N24" s="1" t="str">
        <v>#N/A</v>
      </c>
      <c r="O24" s="1" t="str">
        <v>#N/A</v>
      </c>
      <c r="P24" s="1" t="str">
        <v>Actual/Actual (ISMA)</v>
      </c>
      <c r="Q24" s="1">
        <v>0.5</v>
      </c>
      <c r="R24" s="1">
        <v>2.1250000000000002E-2</v>
      </c>
      <c r="S24" s="1" t="str">
        <v>#N/A</v>
      </c>
      <c r="T24" s="1" t="str">
        <v>#N/A</v>
      </c>
      <c r="U24" s="1" t="str">
        <v>#N/A</v>
      </c>
      <c r="V24" s="1" t="str">
        <v>#N/A</v>
      </c>
      <c r="W24" s="1" t="str">
        <v>#N/A</v>
      </c>
      <c r="X24" s="1" t="str">
        <v>#N/A</v>
      </c>
      <c r="Y24" s="1" t="str">
        <v>#N/A</v>
      </c>
      <c r="Z24" s="1" t="str">
        <v>#N/A</v>
      </c>
      <c r="AA24" s="1" t="e">
        <v>#N/A</v>
      </c>
    </row>
    <row r="25" spans="2:27">
      <c r="G25" s="2">
        <v>44423</v>
      </c>
      <c r="H25" s="1">
        <v>100</v>
      </c>
      <c r="I25" s="1" t="str">
        <v>#N/A</v>
      </c>
      <c r="J25" s="2" t="str">
        <v>#N/A</v>
      </c>
      <c r="K25" s="2" t="str">
        <v>#N/A</v>
      </c>
      <c r="L25" s="1" t="str">
        <v>#N/A</v>
      </c>
      <c r="M25" s="1" t="str">
        <v>#N/A</v>
      </c>
      <c r="N25" s="1" t="str">
        <v>#N/A</v>
      </c>
      <c r="O25" s="1" t="str">
        <v>#N/A</v>
      </c>
      <c r="P25" s="1" t="str">
        <v>#N/A</v>
      </c>
      <c r="Q25" s="1" t="str">
        <v>#N/A</v>
      </c>
      <c r="R25" s="1" t="str">
        <v>#N/A</v>
      </c>
      <c r="S25" s="1" t="str">
        <v>#N/A</v>
      </c>
      <c r="T25" s="1" t="str">
        <v>#N/A</v>
      </c>
      <c r="U25" s="1" t="str">
        <v>#N/A</v>
      </c>
      <c r="V25" s="1" t="str">
        <v>#N/A</v>
      </c>
      <c r="W25" s="1" t="str">
        <v>#N/A</v>
      </c>
      <c r="X25" s="1" t="str">
        <v>#N/A</v>
      </c>
      <c r="Y25" s="1" t="str">
        <v>#N/A</v>
      </c>
      <c r="Z25" s="1" t="str">
        <v>#N/A</v>
      </c>
      <c r="AA25" s="1" t="e">
        <v>#N/A</v>
      </c>
    </row>
    <row r="26" spans="2:27">
      <c r="G26" s="2" t="e">
        <v>#N/A</v>
      </c>
      <c r="H26" s="1" t="e">
        <v>#N/A</v>
      </c>
      <c r="I26" s="1" t="e">
        <v>#N/A</v>
      </c>
      <c r="J26" s="2" t="e">
        <v>#N/A</v>
      </c>
      <c r="K26" s="2" t="e">
        <v>#N/A</v>
      </c>
      <c r="L26" s="1" t="e">
        <v>#N/A</v>
      </c>
      <c r="M26" s="1" t="e">
        <v>#N/A</v>
      </c>
      <c r="N26" s="1" t="e">
        <v>#N/A</v>
      </c>
      <c r="O26" s="1" t="e">
        <v>#N/A</v>
      </c>
      <c r="P26" s="1" t="e">
        <v>#N/A</v>
      </c>
      <c r="Q26" s="1" t="e">
        <v>#N/A</v>
      </c>
      <c r="R26" s="1" t="e">
        <v>#N/A</v>
      </c>
      <c r="S26" s="1" t="e">
        <v>#N/A</v>
      </c>
      <c r="T26" s="1" t="e">
        <v>#N/A</v>
      </c>
      <c r="U26" s="1" t="e">
        <v>#N/A</v>
      </c>
      <c r="V26" s="1" t="e">
        <v>#N/A</v>
      </c>
      <c r="W26" s="1" t="e">
        <v>#N/A</v>
      </c>
      <c r="X26" s="1" t="e">
        <v>#N/A</v>
      </c>
      <c r="Y26" s="1" t="e">
        <v>#N/A</v>
      </c>
      <c r="Z26" s="1" t="e">
        <v>#N/A</v>
      </c>
      <c r="AA26" s="1" t="e">
        <v>#N/A</v>
      </c>
    </row>
    <row r="27" spans="2:27">
      <c r="G27" s="2" t="e">
        <v>#N/A</v>
      </c>
      <c r="H27" s="1" t="e">
        <v>#N/A</v>
      </c>
      <c r="I27" s="1" t="e">
        <v>#N/A</v>
      </c>
      <c r="J27" s="2" t="e">
        <v>#N/A</v>
      </c>
      <c r="K27" s="2" t="e">
        <v>#N/A</v>
      </c>
      <c r="L27" s="1" t="e">
        <v>#N/A</v>
      </c>
      <c r="M27" s="1" t="e">
        <v>#N/A</v>
      </c>
      <c r="N27" s="1" t="e">
        <v>#N/A</v>
      </c>
      <c r="O27" s="1" t="e">
        <v>#N/A</v>
      </c>
      <c r="P27" s="1" t="e">
        <v>#N/A</v>
      </c>
      <c r="Q27" s="1" t="e">
        <v>#N/A</v>
      </c>
      <c r="R27" s="1" t="e">
        <v>#N/A</v>
      </c>
      <c r="S27" s="1" t="e">
        <v>#N/A</v>
      </c>
      <c r="T27" s="1" t="e">
        <v>#N/A</v>
      </c>
      <c r="U27" s="1" t="e">
        <v>#N/A</v>
      </c>
      <c r="V27" s="1" t="e">
        <v>#N/A</v>
      </c>
      <c r="W27" s="1" t="e">
        <v>#N/A</v>
      </c>
      <c r="X27" s="1" t="e">
        <v>#N/A</v>
      </c>
      <c r="Y27" s="1" t="e">
        <v>#N/A</v>
      </c>
      <c r="Z27" s="1" t="e">
        <v>#N/A</v>
      </c>
      <c r="AA27" s="1" t="e">
        <v>#N/A</v>
      </c>
    </row>
    <row r="28" spans="2:27">
      <c r="G28" s="2" t="e">
        <v>#N/A</v>
      </c>
      <c r="H28" s="1" t="e">
        <v>#N/A</v>
      </c>
      <c r="I28" s="1" t="e">
        <v>#N/A</v>
      </c>
      <c r="J28" s="2" t="e">
        <v>#N/A</v>
      </c>
      <c r="K28" s="2" t="e">
        <v>#N/A</v>
      </c>
      <c r="L28" s="1" t="e">
        <v>#N/A</v>
      </c>
      <c r="M28" s="1" t="e">
        <v>#N/A</v>
      </c>
      <c r="N28" s="1" t="e">
        <v>#N/A</v>
      </c>
      <c r="O28" s="1" t="e">
        <v>#N/A</v>
      </c>
      <c r="P28" s="1" t="e">
        <v>#N/A</v>
      </c>
      <c r="Q28" s="1" t="e">
        <v>#N/A</v>
      </c>
      <c r="R28" s="1" t="e">
        <v>#N/A</v>
      </c>
      <c r="S28" s="1" t="e">
        <v>#N/A</v>
      </c>
      <c r="T28" s="1" t="e">
        <v>#N/A</v>
      </c>
      <c r="U28" s="1" t="e">
        <v>#N/A</v>
      </c>
      <c r="V28" s="1" t="e">
        <v>#N/A</v>
      </c>
      <c r="W28" s="1" t="e">
        <v>#N/A</v>
      </c>
      <c r="X28" s="1" t="e">
        <v>#N/A</v>
      </c>
      <c r="Y28" s="1" t="e">
        <v>#N/A</v>
      </c>
      <c r="Z28" s="1" t="e">
        <v>#N/A</v>
      </c>
      <c r="AA28" s="1" t="e">
        <v>#N/A</v>
      </c>
    </row>
    <row r="29" spans="2:27">
      <c r="G29" s="2" t="e">
        <v>#N/A</v>
      </c>
      <c r="H29" s="1" t="e">
        <v>#N/A</v>
      </c>
      <c r="I29" s="1" t="e">
        <v>#N/A</v>
      </c>
      <c r="J29" s="2" t="e">
        <v>#N/A</v>
      </c>
      <c r="K29" s="2" t="e">
        <v>#N/A</v>
      </c>
      <c r="L29" s="1" t="e">
        <v>#N/A</v>
      </c>
      <c r="M29" s="1" t="e">
        <v>#N/A</v>
      </c>
      <c r="N29" s="1" t="e">
        <v>#N/A</v>
      </c>
      <c r="O29" s="1" t="e">
        <v>#N/A</v>
      </c>
      <c r="P29" s="1" t="e">
        <v>#N/A</v>
      </c>
      <c r="Q29" s="1" t="e">
        <v>#N/A</v>
      </c>
      <c r="R29" s="1" t="e">
        <v>#N/A</v>
      </c>
      <c r="S29" s="1" t="e">
        <v>#N/A</v>
      </c>
      <c r="T29" s="1" t="e">
        <v>#N/A</v>
      </c>
      <c r="U29" s="1" t="e">
        <v>#N/A</v>
      </c>
      <c r="V29" s="1" t="e">
        <v>#N/A</v>
      </c>
      <c r="W29" s="1" t="e">
        <v>#N/A</v>
      </c>
      <c r="X29" s="1" t="e">
        <v>#N/A</v>
      </c>
      <c r="Y29" s="1" t="e">
        <v>#N/A</v>
      </c>
      <c r="Z29" s="1" t="e">
        <v>#N/A</v>
      </c>
      <c r="AA29" s="1" t="e">
        <v>#N/A</v>
      </c>
    </row>
    <row r="30" spans="2:27">
      <c r="G30" s="2" t="e">
        <v>#N/A</v>
      </c>
      <c r="H30" s="1" t="e">
        <v>#N/A</v>
      </c>
      <c r="I30" s="1" t="e">
        <v>#N/A</v>
      </c>
      <c r="J30" s="2" t="e">
        <v>#N/A</v>
      </c>
      <c r="K30" s="2" t="e">
        <v>#N/A</v>
      </c>
      <c r="L30" s="1" t="e">
        <v>#N/A</v>
      </c>
      <c r="M30" s="1" t="e">
        <v>#N/A</v>
      </c>
      <c r="N30" s="1" t="e">
        <v>#N/A</v>
      </c>
      <c r="O30" s="1" t="e">
        <v>#N/A</v>
      </c>
      <c r="P30" s="1" t="e">
        <v>#N/A</v>
      </c>
      <c r="Q30" s="1" t="e">
        <v>#N/A</v>
      </c>
      <c r="R30" s="1" t="e">
        <v>#N/A</v>
      </c>
      <c r="S30" s="1" t="e">
        <v>#N/A</v>
      </c>
      <c r="T30" s="1" t="e">
        <v>#N/A</v>
      </c>
      <c r="U30" s="1" t="e">
        <v>#N/A</v>
      </c>
      <c r="V30" s="1" t="e">
        <v>#N/A</v>
      </c>
      <c r="W30" s="1" t="e">
        <v>#N/A</v>
      </c>
      <c r="X30" s="1" t="e">
        <v>#N/A</v>
      </c>
      <c r="Y30" s="1" t="e">
        <v>#N/A</v>
      </c>
      <c r="Z30" s="1" t="e">
        <v>#N/A</v>
      </c>
      <c r="AA30" s="1" t="e">
        <v>#N/A</v>
      </c>
    </row>
    <row r="31" spans="2:27">
      <c r="G31" s="2" t="e">
        <v>#N/A</v>
      </c>
      <c r="H31" s="1" t="e">
        <v>#N/A</v>
      </c>
      <c r="I31" s="1" t="e">
        <v>#N/A</v>
      </c>
      <c r="J31" s="2" t="e">
        <v>#N/A</v>
      </c>
      <c r="K31" s="2" t="e">
        <v>#N/A</v>
      </c>
      <c r="L31" s="1" t="e">
        <v>#N/A</v>
      </c>
      <c r="M31" s="1" t="e">
        <v>#N/A</v>
      </c>
      <c r="N31" s="1" t="e">
        <v>#N/A</v>
      </c>
      <c r="O31" s="1" t="e">
        <v>#N/A</v>
      </c>
      <c r="P31" s="1" t="e">
        <v>#N/A</v>
      </c>
      <c r="Q31" s="1" t="e">
        <v>#N/A</v>
      </c>
      <c r="R31" s="1" t="e">
        <v>#N/A</v>
      </c>
      <c r="S31" s="1" t="e">
        <v>#N/A</v>
      </c>
      <c r="T31" s="1" t="e">
        <v>#N/A</v>
      </c>
      <c r="U31" s="1" t="e">
        <v>#N/A</v>
      </c>
      <c r="V31" s="1" t="e">
        <v>#N/A</v>
      </c>
      <c r="W31" s="1" t="e">
        <v>#N/A</v>
      </c>
      <c r="X31" s="1" t="e">
        <v>#N/A</v>
      </c>
      <c r="Y31" s="1" t="e">
        <v>#N/A</v>
      </c>
      <c r="Z31" s="1" t="e">
        <v>#N/A</v>
      </c>
      <c r="AA31" s="1" t="e">
        <v>#N/A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DRW Trading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mdelmedico</dc:creator>
  <cp:lastModifiedBy>mdelmedico</cp:lastModifiedBy>
  <dcterms:created xsi:type="dcterms:W3CDTF">2011-10-19T18:50:52Z</dcterms:created>
  <dcterms:modified xsi:type="dcterms:W3CDTF">2011-10-27T18:42:07Z</dcterms:modified>
</cp:coreProperties>
</file>