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codeName="DieseArbeitsmappe" defaultThemeVersion="124226"/>
  <bookViews>
    <workbookView xWindow="240" yWindow="105" windowWidth="34515" windowHeight="12540"/>
  </bookViews>
  <sheets>
    <sheet name="Main" sheetId="2" r:id="rId1"/>
    <sheet name="qlSettings" sheetId="3" r:id="rId2"/>
    <sheet name="Sheet1" sheetId="1" r:id="rId3"/>
  </sheets>
  <externalReferences>
    <externalReference r:id="rId4"/>
    <externalReference r:id="rId5"/>
    <externalReference r:id="rId6"/>
  </externalReferences>
  <definedNames>
    <definedName name="AllTriggers">[1]Triggers!$C$4:$C$9</definedName>
    <definedName name="Calendar">qlSettings!#REF!</definedName>
    <definedName name="EffectiveDate" localSheetId="1">qlSettings!#REF!</definedName>
    <definedName name="EffectiveDate">[2]Bonds!#REF!</definedName>
    <definedName name="EvaluationDate">[1]Triggers!$C$2</definedName>
    <definedName name="FloatingIndex">[1]Settings!$D$6</definedName>
    <definedName name="FloatingLegDayCounter">[1]Settings!$D$9</definedName>
    <definedName name="ReferenceDate" localSheetId="1">[3]TermStructures!$E$4</definedName>
    <definedName name="TerminationDate" localSheetId="1">qlSettings!#REF!</definedName>
    <definedName name="TerminationDate">[2]Bonds!#REF!</definedName>
    <definedName name="TermStructureId">[1]Settings!$D$11</definedName>
  </definedNames>
  <calcPr calcId="145621" iterate="1"/>
</workbook>
</file>

<file path=xl/calcChain.xml><?xml version="1.0" encoding="utf-8"?>
<calcChain xmlns="http://schemas.openxmlformats.org/spreadsheetml/2006/main">
  <c r="N9" i="2" l="1"/>
  <c r="N8" i="2"/>
  <c r="N4" i="2"/>
  <c r="N3" i="2"/>
  <c r="N2" i="2"/>
  <c r="N7" i="2"/>
  <c r="N6" i="2"/>
  <c r="N5" i="2"/>
  <c r="K6" i="2"/>
  <c r="K2" i="2"/>
  <c r="L2" i="2" s="1"/>
  <c r="K4" i="2"/>
  <c r="K9" i="2"/>
  <c r="L6" i="2"/>
  <c r="M6" i="2" s="1"/>
  <c r="K7" i="2"/>
  <c r="L7" i="2" s="1"/>
  <c r="M7" i="2" s="1"/>
  <c r="M2" i="2"/>
  <c r="K3" i="2"/>
  <c r="L3" i="2" s="1"/>
  <c r="M3" i="2" s="1"/>
  <c r="L4" i="2"/>
  <c r="M4" i="2" s="1"/>
  <c r="K8" i="2"/>
  <c r="L8" i="2" s="1"/>
  <c r="M8" i="2" s="1"/>
  <c r="L9" i="2"/>
  <c r="M9" i="2" s="1"/>
  <c r="K5" i="2"/>
  <c r="L5" i="2" s="1"/>
  <c r="M5" i="2" s="1"/>
  <c r="E2" i="1"/>
  <c r="C2" i="1"/>
  <c r="E5" i="1" a="1"/>
  <c r="P5" i="2" l="1"/>
  <c r="O5" i="2"/>
  <c r="P9" i="2"/>
  <c r="O9" i="2"/>
  <c r="O8" i="2"/>
  <c r="P8" i="2"/>
  <c r="P4" i="2"/>
  <c r="O4" i="2"/>
  <c r="P3" i="2"/>
  <c r="O3" i="2"/>
  <c r="P2" i="2"/>
  <c r="O2" i="2"/>
  <c r="P7" i="2"/>
  <c r="O7" i="2"/>
  <c r="P6" i="2"/>
  <c r="O6" i="2"/>
  <c r="E7" i="1"/>
  <c r="E11" i="1"/>
  <c r="E15" i="1"/>
  <c r="E19" i="1"/>
  <c r="E6" i="1"/>
  <c r="E10" i="1"/>
  <c r="E14" i="1"/>
  <c r="E18" i="1"/>
  <c r="E5" i="1"/>
  <c r="E9" i="1"/>
  <c r="E13" i="1"/>
  <c r="E17" i="1"/>
  <c r="E8" i="1"/>
  <c r="E12" i="1"/>
  <c r="E16" i="1"/>
  <c r="G2" i="1"/>
  <c r="C4" i="1"/>
  <c r="G4" i="1" a="1"/>
  <c r="C13" i="1"/>
  <c r="C17" i="1" s="1"/>
  <c r="I4" i="1" l="1"/>
  <c r="Y4" i="1"/>
  <c r="T5" i="1"/>
  <c r="O6" i="1"/>
  <c r="J7" i="1"/>
  <c r="Z7" i="1"/>
  <c r="U8" i="1"/>
  <c r="P9" i="1"/>
  <c r="K10" i="1"/>
  <c r="AA10" i="1"/>
  <c r="V11" i="1"/>
  <c r="Q12" i="1"/>
  <c r="L13" i="1"/>
  <c r="G14" i="1"/>
  <c r="W14" i="1"/>
  <c r="R15" i="1"/>
  <c r="M16" i="1"/>
  <c r="H17" i="1"/>
  <c r="X17" i="1"/>
  <c r="S18" i="1"/>
  <c r="N19" i="1"/>
  <c r="I20" i="1"/>
  <c r="Y20" i="1"/>
  <c r="T21" i="1"/>
  <c r="O22" i="1"/>
  <c r="J23" i="1"/>
  <c r="Z23" i="1"/>
  <c r="U24" i="1"/>
  <c r="P25" i="1"/>
  <c r="K26" i="1"/>
  <c r="AA26" i="1"/>
  <c r="V27" i="1"/>
  <c r="Q28" i="1"/>
  <c r="L29" i="1"/>
  <c r="G30" i="1"/>
  <c r="W30" i="1"/>
  <c r="R31" i="1"/>
  <c r="V26" i="1"/>
  <c r="Y27" i="1"/>
  <c r="X28" i="1"/>
  <c r="S29" i="1"/>
  <c r="R30" i="1"/>
  <c r="M31" i="1"/>
  <c r="M14" i="1"/>
  <c r="T19" i="1"/>
  <c r="Z21" i="1"/>
  <c r="W24" i="1"/>
  <c r="S28" i="1"/>
  <c r="L4" i="1"/>
  <c r="G5" i="1"/>
  <c r="W5" i="1"/>
  <c r="R6" i="1"/>
  <c r="M7" i="1"/>
  <c r="H8" i="1"/>
  <c r="X8" i="1"/>
  <c r="S9" i="1"/>
  <c r="N10" i="1"/>
  <c r="I11" i="1"/>
  <c r="Y11" i="1"/>
  <c r="T12" i="1"/>
  <c r="O13" i="1"/>
  <c r="J14" i="1"/>
  <c r="Z14" i="1"/>
  <c r="U15" i="1"/>
  <c r="P16" i="1"/>
  <c r="K17" i="1"/>
  <c r="AA17" i="1"/>
  <c r="V18" i="1"/>
  <c r="Q19" i="1"/>
  <c r="L20" i="1"/>
  <c r="G21" i="1"/>
  <c r="W21" i="1"/>
  <c r="R22" i="1"/>
  <c r="M23" i="1"/>
  <c r="H24" i="1"/>
  <c r="X24" i="1"/>
  <c r="S25" i="1"/>
  <c r="R26" i="1"/>
  <c r="W29" i="1"/>
  <c r="W4" i="1"/>
  <c r="R5" i="1"/>
  <c r="M6" i="1"/>
  <c r="H7" i="1"/>
  <c r="X7" i="1"/>
  <c r="S8" i="1"/>
  <c r="N9" i="1"/>
  <c r="M10" i="1"/>
  <c r="H11" i="1"/>
  <c r="O12" i="1"/>
  <c r="Z13" i="1"/>
  <c r="T15" i="1"/>
  <c r="N17" i="1"/>
  <c r="L19" i="1"/>
  <c r="R21" i="1"/>
  <c r="T23" i="1"/>
  <c r="V25" i="1"/>
  <c r="X27" i="1"/>
  <c r="R29" i="1"/>
  <c r="P31" i="1"/>
  <c r="V4" i="1"/>
  <c r="Q5" i="1"/>
  <c r="L6" i="1"/>
  <c r="G7" i="1"/>
  <c r="W7" i="1"/>
  <c r="R8" i="1"/>
  <c r="M9" i="1"/>
  <c r="H10" i="1"/>
  <c r="X10" i="1"/>
  <c r="S11" i="1"/>
  <c r="N12" i="1"/>
  <c r="I13" i="1"/>
  <c r="Y13" i="1"/>
  <c r="T14" i="1"/>
  <c r="O15" i="1"/>
  <c r="J16" i="1"/>
  <c r="Z16" i="1"/>
  <c r="U17" i="1"/>
  <c r="P18" i="1"/>
  <c r="K19" i="1"/>
  <c r="AA19" i="1"/>
  <c r="V20" i="1"/>
  <c r="Q21" i="1"/>
  <c r="L22" i="1"/>
  <c r="G23" i="1"/>
  <c r="W23" i="1"/>
  <c r="R24" i="1"/>
  <c r="M25" i="1"/>
  <c r="H26" i="1"/>
  <c r="X26" i="1"/>
  <c r="S27" i="1"/>
  <c r="N28" i="1"/>
  <c r="I29" i="1"/>
  <c r="Y29" i="1"/>
  <c r="T30" i="1"/>
  <c r="O31" i="1"/>
  <c r="O4" i="1"/>
  <c r="K12" i="1"/>
  <c r="V13" i="1"/>
  <c r="P15" i="1"/>
  <c r="J17" i="1"/>
  <c r="H19" i="1"/>
  <c r="J21" i="1"/>
  <c r="P23" i="1"/>
  <c r="N25" i="1"/>
  <c r="L27" i="1"/>
  <c r="AA28" i="1"/>
  <c r="U30" i="1"/>
  <c r="U4" i="1"/>
  <c r="P5" i="1"/>
  <c r="K6" i="1"/>
  <c r="AA6" i="1"/>
  <c r="V7" i="1"/>
  <c r="Q8" i="1"/>
  <c r="L9" i="1"/>
  <c r="G10" i="1"/>
  <c r="W10" i="1"/>
  <c r="R11" i="1"/>
  <c r="M12" i="1"/>
  <c r="H13" i="1"/>
  <c r="X13" i="1"/>
  <c r="S14" i="1"/>
  <c r="N15" i="1"/>
  <c r="I16" i="1"/>
  <c r="Y16" i="1"/>
  <c r="T17" i="1"/>
  <c r="O18" i="1"/>
  <c r="J19" i="1"/>
  <c r="Z19" i="1"/>
  <c r="U20" i="1"/>
  <c r="P21" i="1"/>
  <c r="K22" i="1"/>
  <c r="AA22" i="1"/>
  <c r="V23" i="1"/>
  <c r="Q24" i="1"/>
  <c r="L25" i="1"/>
  <c r="G26" i="1"/>
  <c r="W26" i="1"/>
  <c r="R27" i="1"/>
  <c r="M28" i="1"/>
  <c r="H29" i="1"/>
  <c r="X29" i="1"/>
  <c r="S30" i="1"/>
  <c r="N31" i="1"/>
  <c r="N26" i="1"/>
  <c r="U27" i="1"/>
  <c r="T28" i="1"/>
  <c r="O29" i="1"/>
  <c r="N30" i="1"/>
  <c r="I31" i="1"/>
  <c r="G4" i="1"/>
  <c r="Y18" i="1"/>
  <c r="N21" i="1"/>
  <c r="G24" i="1"/>
  <c r="P27" i="1"/>
  <c r="H4" i="1"/>
  <c r="X4" i="1"/>
  <c r="S5" i="1"/>
  <c r="N6" i="1"/>
  <c r="I7" i="1"/>
  <c r="Y7" i="1"/>
  <c r="T8" i="1"/>
  <c r="O9" i="1"/>
  <c r="J10" i="1"/>
  <c r="Z10" i="1"/>
  <c r="U11" i="1"/>
  <c r="P12" i="1"/>
  <c r="K13" i="1"/>
  <c r="AA13" i="1"/>
  <c r="V14" i="1"/>
  <c r="Q15" i="1"/>
  <c r="L16" i="1"/>
  <c r="G17" i="1"/>
  <c r="W17" i="1"/>
  <c r="R18" i="1"/>
  <c r="M19" i="1"/>
  <c r="H20" i="1"/>
  <c r="X20" i="1"/>
  <c r="S21" i="1"/>
  <c r="N22" i="1"/>
  <c r="I23" i="1"/>
  <c r="Y23" i="1"/>
  <c r="T24" i="1"/>
  <c r="O25" i="1"/>
  <c r="J26" i="1"/>
  <c r="P28" i="1"/>
  <c r="S4" i="1"/>
  <c r="N5" i="1"/>
  <c r="I6" i="1"/>
  <c r="Y6" i="1"/>
  <c r="T7" i="1"/>
  <c r="O8" i="1"/>
  <c r="J9" i="1"/>
  <c r="Z9" i="1"/>
  <c r="Y10" i="1"/>
  <c r="G12" i="1"/>
  <c r="R13" i="1"/>
  <c r="L15" i="1"/>
  <c r="W16" i="1"/>
  <c r="U18" i="1"/>
  <c r="AA20" i="1"/>
  <c r="H23" i="1"/>
  <c r="J25" i="1"/>
  <c r="H27" i="1"/>
  <c r="J29" i="1"/>
  <c r="Y30" i="1"/>
  <c r="R4" i="1"/>
  <c r="M5" i="1"/>
  <c r="H6" i="1"/>
  <c r="X6" i="1"/>
  <c r="S7" i="1"/>
  <c r="N8" i="1"/>
  <c r="I9" i="1"/>
  <c r="Y9" i="1"/>
  <c r="T10" i="1"/>
  <c r="O11" i="1"/>
  <c r="Q4" i="1"/>
  <c r="G6" i="1"/>
  <c r="R7" i="1"/>
  <c r="H9" i="1"/>
  <c r="S10" i="1"/>
  <c r="I12" i="1"/>
  <c r="T13" i="1"/>
  <c r="J15" i="1"/>
  <c r="U16" i="1"/>
  <c r="K18" i="1"/>
  <c r="V19" i="1"/>
  <c r="L21" i="1"/>
  <c r="W22" i="1"/>
  <c r="M24" i="1"/>
  <c r="X25" i="1"/>
  <c r="N27" i="1"/>
  <c r="Y28" i="1"/>
  <c r="O30" i="1"/>
  <c r="Z31" i="1"/>
  <c r="L28" i="1"/>
  <c r="J30" i="1"/>
  <c r="Y31" i="1"/>
  <c r="W20" i="1"/>
  <c r="Q26" i="1"/>
  <c r="T4" i="1"/>
  <c r="J6" i="1"/>
  <c r="U7" i="1"/>
  <c r="K9" i="1"/>
  <c r="V10" i="1"/>
  <c r="L12" i="1"/>
  <c r="W13" i="1"/>
  <c r="M15" i="1"/>
  <c r="X16" i="1"/>
  <c r="N18" i="1"/>
  <c r="Y19" i="1"/>
  <c r="O21" i="1"/>
  <c r="Z22" i="1"/>
  <c r="P24" i="1"/>
  <c r="AA25" i="1"/>
  <c r="K4" i="1"/>
  <c r="Z5" i="1"/>
  <c r="P7" i="1"/>
  <c r="AA8" i="1"/>
  <c r="U10" i="1"/>
  <c r="J13" i="1"/>
  <c r="O16" i="1"/>
  <c r="O20" i="1"/>
  <c r="S24" i="1"/>
  <c r="W28" i="1"/>
  <c r="N4" i="1"/>
  <c r="Y5" i="1"/>
  <c r="O7" i="1"/>
  <c r="Z8" i="1"/>
  <c r="P10" i="1"/>
  <c r="AA11" i="1"/>
  <c r="Z12" i="1"/>
  <c r="H14" i="1"/>
  <c r="G15" i="1"/>
  <c r="AA15" i="1"/>
  <c r="I17" i="1"/>
  <c r="H18" i="1"/>
  <c r="G19" i="1"/>
  <c r="J20" i="1"/>
  <c r="I21" i="1"/>
  <c r="H22" i="1"/>
  <c r="K23" i="1"/>
  <c r="J24" i="1"/>
  <c r="I25" i="1"/>
  <c r="L26" i="1"/>
  <c r="K27" i="1"/>
  <c r="J28" i="1"/>
  <c r="M29" i="1"/>
  <c r="L30" i="1"/>
  <c r="K31" i="1"/>
  <c r="I10" i="1"/>
  <c r="AA12" i="1"/>
  <c r="H15" i="1"/>
  <c r="R17" i="1"/>
  <c r="G20" i="1"/>
  <c r="Y22" i="1"/>
  <c r="Z25" i="1"/>
  <c r="G28" i="1"/>
  <c r="M30" i="1"/>
  <c r="M4" i="1"/>
  <c r="X5" i="1"/>
  <c r="N7" i="1"/>
  <c r="Y8" i="1"/>
  <c r="O10" i="1"/>
  <c r="Z11" i="1"/>
  <c r="P13" i="1"/>
  <c r="AA14" i="1"/>
  <c r="Q16" i="1"/>
  <c r="G18" i="1"/>
  <c r="R19" i="1"/>
  <c r="H21" i="1"/>
  <c r="S22" i="1"/>
  <c r="I24" i="1"/>
  <c r="T25" i="1"/>
  <c r="J27" i="1"/>
  <c r="U28" i="1"/>
  <c r="K30" i="1"/>
  <c r="V31" i="1"/>
  <c r="H28" i="1"/>
  <c r="AA29" i="1"/>
  <c r="U31" i="1"/>
  <c r="K20" i="1"/>
  <c r="R25" i="1"/>
  <c r="P4" i="1"/>
  <c r="AA5" i="1"/>
  <c r="Q7" i="1"/>
  <c r="G9" i="1"/>
  <c r="R10" i="1"/>
  <c r="H12" i="1"/>
  <c r="S13" i="1"/>
  <c r="I15" i="1"/>
  <c r="T16" i="1"/>
  <c r="J18" i="1"/>
  <c r="U19" i="1"/>
  <c r="K21" i="1"/>
  <c r="V22" i="1"/>
  <c r="L24" i="1"/>
  <c r="W25" i="1"/>
  <c r="Q31" i="1"/>
  <c r="V5" i="1"/>
  <c r="L7" i="1"/>
  <c r="W8" i="1"/>
  <c r="Q10" i="1"/>
  <c r="W12" i="1"/>
  <c r="G16" i="1"/>
  <c r="X19" i="1"/>
  <c r="K24" i="1"/>
  <c r="O28" i="1"/>
  <c r="J4" i="1"/>
  <c r="U5" i="1"/>
  <c r="K7" i="1"/>
  <c r="V8" i="1"/>
  <c r="L10" i="1"/>
  <c r="W11" i="1"/>
  <c r="V12" i="1"/>
  <c r="U13" i="1"/>
  <c r="X14" i="1"/>
  <c r="W15" i="1"/>
  <c r="V16" i="1"/>
  <c r="Y17" i="1"/>
  <c r="X18" i="1"/>
  <c r="W19" i="1"/>
  <c r="Z20" i="1"/>
  <c r="Y21" i="1"/>
  <c r="X22" i="1"/>
  <c r="AA23" i="1"/>
  <c r="Z24" i="1"/>
  <c r="Y25" i="1"/>
  <c r="G27" i="1"/>
  <c r="AA27" i="1"/>
  <c r="Z28" i="1"/>
  <c r="H30" i="1"/>
  <c r="G31" i="1"/>
  <c r="AA31" i="1"/>
  <c r="S12" i="1"/>
  <c r="U14" i="1"/>
  <c r="S16" i="1"/>
  <c r="P19" i="1"/>
  <c r="M22" i="1"/>
  <c r="AA24" i="1"/>
  <c r="T27" i="1"/>
  <c r="V29" i="1"/>
  <c r="X31" i="1"/>
  <c r="L5" i="1"/>
  <c r="W6" i="1"/>
  <c r="M8" i="1"/>
  <c r="X9" i="1"/>
  <c r="N11" i="1"/>
  <c r="Y12" i="1"/>
  <c r="O14" i="1"/>
  <c r="Z15" i="1"/>
  <c r="P17" i="1"/>
  <c r="AA18" i="1"/>
  <c r="Q20" i="1"/>
  <c r="G22" i="1"/>
  <c r="R23" i="1"/>
  <c r="H25" i="1"/>
  <c r="S26" i="1"/>
  <c r="I28" i="1"/>
  <c r="T29" i="1"/>
  <c r="J31" i="1"/>
  <c r="M27" i="1"/>
  <c r="K29" i="1"/>
  <c r="Z30" i="1"/>
  <c r="I18" i="1"/>
  <c r="L23" i="1"/>
  <c r="L31" i="1"/>
  <c r="O5" i="1"/>
  <c r="Z6" i="1"/>
  <c r="P8" i="1"/>
  <c r="AA9" i="1"/>
  <c r="Q11" i="1"/>
  <c r="G13" i="1"/>
  <c r="R14" i="1"/>
  <c r="H16" i="1"/>
  <c r="S17" i="1"/>
  <c r="I19" i="1"/>
  <c r="T20" i="1"/>
  <c r="J22" i="1"/>
  <c r="U23" i="1"/>
  <c r="K25" i="1"/>
  <c r="Q27" i="1"/>
  <c r="J5" i="1"/>
  <c r="U6" i="1"/>
  <c r="K8" i="1"/>
  <c r="V9" i="1"/>
  <c r="T11" i="1"/>
  <c r="Y14" i="1"/>
  <c r="M18" i="1"/>
  <c r="U22" i="1"/>
  <c r="U26" i="1"/>
  <c r="Q30" i="1"/>
  <c r="I5" i="1"/>
  <c r="T6" i="1"/>
  <c r="J8" i="1"/>
  <c r="U9" i="1"/>
  <c r="K11" i="1"/>
  <c r="R12" i="1"/>
  <c r="Q13" i="1"/>
  <c r="P14" i="1"/>
  <c r="S15" i="1"/>
  <c r="R16" i="1"/>
  <c r="Q17" i="1"/>
  <c r="T18" i="1"/>
  <c r="S19" i="1"/>
  <c r="R20" i="1"/>
  <c r="U21" i="1"/>
  <c r="T22" i="1"/>
  <c r="S23" i="1"/>
  <c r="V24" i="1"/>
  <c r="U25" i="1"/>
  <c r="T26" i="1"/>
  <c r="W27" i="1"/>
  <c r="V28" i="1"/>
  <c r="U29" i="1"/>
  <c r="X30" i="1"/>
  <c r="W31" i="1"/>
  <c r="X11" i="1"/>
  <c r="I14" i="1"/>
  <c r="K16" i="1"/>
  <c r="Q18" i="1"/>
  <c r="V21" i="1"/>
  <c r="O24" i="1"/>
  <c r="Y26" i="1"/>
  <c r="N29" i="1"/>
  <c r="T31" i="1"/>
  <c r="H5" i="1"/>
  <c r="S6" i="1"/>
  <c r="I8" i="1"/>
  <c r="T9" i="1"/>
  <c r="J11" i="1"/>
  <c r="U12" i="1"/>
  <c r="K14" i="1"/>
  <c r="V15" i="1"/>
  <c r="L17" i="1"/>
  <c r="W18" i="1"/>
  <c r="M20" i="1"/>
  <c r="X21" i="1"/>
  <c r="N23" i="1"/>
  <c r="Y24" i="1"/>
  <c r="O26" i="1"/>
  <c r="Z27" i="1"/>
  <c r="P29" i="1"/>
  <c r="AA30" i="1"/>
  <c r="I27" i="1"/>
  <c r="G29" i="1"/>
  <c r="V30" i="1"/>
  <c r="AA16" i="1"/>
  <c r="Q22" i="1"/>
  <c r="Z29" i="1"/>
  <c r="K5" i="1"/>
  <c r="V6" i="1"/>
  <c r="L8" i="1"/>
  <c r="W9" i="1"/>
  <c r="M11" i="1"/>
  <c r="X12" i="1"/>
  <c r="N14" i="1"/>
  <c r="Y15" i="1"/>
  <c r="Z18" i="1"/>
  <c r="P20" i="1"/>
  <c r="AA21" i="1"/>
  <c r="Q23" i="1"/>
  <c r="G25" i="1"/>
  <c r="Z26" i="1"/>
  <c r="AA4" i="1"/>
  <c r="Q6" i="1"/>
  <c r="G8" i="1"/>
  <c r="R9" i="1"/>
  <c r="P11" i="1"/>
  <c r="V17" i="1"/>
  <c r="I22" i="1"/>
  <c r="I26" i="1"/>
  <c r="I30" i="1"/>
  <c r="P6" i="1"/>
  <c r="AA7" i="1"/>
  <c r="G11" i="1"/>
  <c r="J12" i="1"/>
  <c r="L14" i="1"/>
  <c r="N16" i="1"/>
  <c r="L18" i="1"/>
  <c r="N20" i="1"/>
  <c r="P22" i="1"/>
  <c r="N24" i="1"/>
  <c r="P26" i="1"/>
  <c r="R28" i="1"/>
  <c r="Q29" i="1"/>
  <c r="S31" i="1"/>
  <c r="N13" i="1"/>
  <c r="Z17" i="1"/>
  <c r="X23" i="1"/>
  <c r="K28" i="1"/>
  <c r="H31" i="1"/>
  <c r="O17" i="1"/>
  <c r="Q14" i="1"/>
  <c r="Z4" i="1"/>
  <c r="Q9" i="1"/>
  <c r="M13" i="1"/>
  <c r="K15" i="1"/>
  <c r="M17" i="1"/>
  <c r="O19" i="1"/>
  <c r="M21" i="1"/>
  <c r="O23" i="1"/>
  <c r="Q25" i="1"/>
  <c r="O27" i="1"/>
  <c r="P30" i="1"/>
  <c r="L11" i="1"/>
  <c r="X15" i="1"/>
  <c r="S20" i="1"/>
  <c r="M26" i="1"/>
  <c r="C14" i="1"/>
  <c r="C15" i="1" s="1"/>
  <c r="C18" i="1" l="1"/>
  <c r="C19" i="1" s="1"/>
</calcChain>
</file>

<file path=xl/comments1.xml><?xml version="1.0" encoding="utf-8"?>
<comments xmlns="http://schemas.openxmlformats.org/spreadsheetml/2006/main">
  <authors>
    <author>Ferdinando Ametrano</author>
  </authors>
  <commentList>
    <comment ref="B3" authorId="0">
      <text>
        <r>
          <rPr>
            <sz val="8"/>
            <color indexed="81"/>
            <rFont val="Tahoma"/>
            <family val="2"/>
          </rPr>
          <t>id of the object to be created. If missing a unique id will be automatically assigned.</t>
        </r>
      </text>
    </comment>
    <comment ref="B4" authorId="0">
      <text>
        <r>
          <rPr>
            <sz val="8"/>
            <color indexed="81"/>
            <rFont val="Tahoma"/>
            <family val="2"/>
          </rPr>
          <t>effective date</t>
        </r>
      </text>
    </comment>
    <comment ref="B5" authorId="0">
      <text>
        <r>
          <rPr>
            <sz val="8"/>
            <color indexed="81"/>
            <rFont val="Tahoma"/>
            <family val="2"/>
          </rPr>
          <t>termination date</t>
        </r>
      </text>
    </comment>
    <comment ref="B6" authorId="0">
      <text>
        <r>
          <rPr>
            <sz val="8"/>
            <color indexed="81"/>
            <rFont val="Tahoma"/>
            <family val="2"/>
          </rPr>
          <t>tenor (e.g. 2D for two days , 3W for three weeks, 6M for six months, 1Y for one year)</t>
        </r>
      </text>
    </comment>
    <comment ref="B7" authorId="0">
      <text>
        <r>
          <rPr>
            <sz val="8"/>
            <color indexed="81"/>
            <rFont val="Tahoma"/>
            <family val="2"/>
          </rPr>
          <t>holiday calendar (e.g. TARGET)</t>
        </r>
      </text>
    </comment>
    <comment ref="B8" authorId="0">
      <text>
        <r>
          <rPr>
            <sz val="8"/>
            <color indexed="81"/>
            <rFont val="Tahoma"/>
            <family val="2"/>
          </rPr>
          <t>accrual dates business day convention</t>
        </r>
      </text>
    </comment>
    <comment ref="B9" authorId="0">
      <text>
        <r>
          <rPr>
            <sz val="8"/>
            <color indexed="81"/>
            <rFont val="Tahoma"/>
            <family val="2"/>
          </rPr>
          <t>termination date business day convention</t>
        </r>
      </text>
    </comment>
    <comment ref="B10" authorId="0">
      <text>
        <r>
          <rPr>
            <sz val="8"/>
            <color indexed="81"/>
            <rFont val="Tahoma"/>
            <family val="2"/>
          </rPr>
          <t>Date generation rule (Backward, Forward, ThirdWednesday, Zero)</t>
        </r>
      </text>
    </comment>
    <comment ref="B11" authorId="0">
      <text>
        <r>
          <rPr>
            <sz val="8"/>
            <color indexed="81"/>
            <rFont val="Tahoma"/>
            <family val="2"/>
          </rPr>
          <t>end of month convention. FALSE by default.</t>
        </r>
      </text>
    </comment>
    <comment ref="B12" authorId="0">
      <text>
        <r>
          <rPr>
            <sz val="8"/>
            <color indexed="81"/>
            <rFont val="Tahoma"/>
            <family val="2"/>
          </rPr>
          <t>stub date, if there is an irregular starting period. NA by default.</t>
        </r>
      </text>
    </comment>
    <comment ref="B13" authorId="0">
      <text>
        <r>
          <rPr>
            <sz val="8"/>
            <color indexed="81"/>
            <rFont val="Tahoma"/>
            <family val="2"/>
          </rPr>
          <t>stub date, if there an irregular final period. NA by default.</t>
        </r>
      </text>
    </comment>
    <comment ref="B14" authorId="0">
      <text>
        <r>
          <rPr>
            <sz val="8"/>
            <color indexed="81"/>
            <rFont val="Tahoma"/>
            <family val="2"/>
          </rPr>
          <t>TRUE if the object must be permanent (i.e. resistant to garbage collection). Default is FALSE.</t>
        </r>
      </text>
    </comment>
    <comment ref="B15" authorId="0">
      <text>
        <r>
          <rPr>
            <sz val="8"/>
            <color indexed="81"/>
            <rFont val="Tahoma"/>
            <family val="2"/>
          </rPr>
          <t>Dependancy tracking trigger</t>
        </r>
      </text>
    </comment>
    <comment ref="B20" authorId="0">
      <text>
        <r>
          <rPr>
            <sz val="8"/>
            <color indexed="81"/>
            <rFont val="Tahoma"/>
            <family val="2"/>
          </rPr>
          <t>id of the object to be created. If missing a unique id will be automatically assigned.</t>
        </r>
      </text>
    </comment>
    <comment ref="B21" authorId="0">
      <text>
        <r>
          <rPr>
            <sz val="8"/>
            <color indexed="81"/>
            <rFont val="Tahoma"/>
            <family val="2"/>
          </rPr>
          <t>bond description string. If omitted, default = 'no description available'</t>
        </r>
      </text>
    </comment>
    <comment ref="B22" authorId="0">
      <text>
        <r>
          <rPr>
            <sz val="8"/>
            <color indexed="81"/>
            <rFont val="Tahoma"/>
            <family val="2"/>
          </rPr>
          <t>bond Currency</t>
        </r>
      </text>
    </comment>
    <comment ref="B23" authorId="0">
      <text>
        <r>
          <rPr>
            <sz val="8"/>
            <color indexed="81"/>
            <rFont val="Tahoma"/>
            <family val="2"/>
          </rPr>
          <t>settlement days</t>
        </r>
      </text>
    </comment>
    <comment ref="B24" authorId="0">
      <text>
        <r>
          <rPr>
            <sz val="8"/>
            <color indexed="81"/>
            <rFont val="Tahoma"/>
            <family val="2"/>
          </rPr>
          <t>Face nominal amount. If omitted, default = 100.0</t>
        </r>
      </text>
    </comment>
    <comment ref="B25" authorId="0">
      <text>
        <r>
          <rPr>
            <sz val="8"/>
            <color indexed="81"/>
            <rFont val="Tahoma"/>
            <family val="2"/>
          </rPr>
          <t>Schedule object ID</t>
        </r>
      </text>
    </comment>
    <comment ref="B26" authorId="0">
      <text>
        <r>
          <rPr>
            <sz val="8"/>
            <color indexed="81"/>
            <rFont val="Tahoma"/>
            <family val="2"/>
          </rPr>
          <t>coupon fixed rates</t>
        </r>
      </text>
    </comment>
    <comment ref="B27" authorId="0">
      <text>
        <r>
          <rPr>
            <sz val="8"/>
            <color indexed="81"/>
            <rFont val="Tahoma"/>
            <family val="2"/>
          </rPr>
          <t>Payment DayCounter ID</t>
        </r>
      </text>
    </comment>
    <comment ref="B28" authorId="0">
      <text>
        <r>
          <rPr>
            <sz val="8"/>
            <color indexed="81"/>
            <rFont val="Tahoma"/>
            <family val="2"/>
          </rPr>
          <t>payment business day convention. If omitted, default = Following.</t>
        </r>
      </text>
    </comment>
    <comment ref="B29" authorId="0">
      <text>
        <r>
          <rPr>
            <sz val="8"/>
            <color indexed="81"/>
            <rFont val="Tahoma"/>
            <family val="2"/>
          </rPr>
          <t>Redemption value. If omitted, default = 100.0</t>
        </r>
      </text>
    </comment>
    <comment ref="B30" authorId="0">
      <text>
        <r>
          <rPr>
            <sz val="8"/>
            <color indexed="81"/>
            <rFont val="Tahoma"/>
            <family val="2"/>
          </rPr>
          <t>issue date: the bond can't be traded until then. If omitted, default = bond schedule first date.</t>
        </r>
      </text>
    </comment>
    <comment ref="B31" authorId="0">
      <text>
        <r>
          <rPr>
            <sz val="8"/>
            <color indexed="81"/>
            <rFont val="Tahoma"/>
            <family val="2"/>
          </rPr>
          <t>holiday calendar (e.g. TARGET)</t>
        </r>
      </text>
    </comment>
    <comment ref="B32" authorId="0">
      <text>
        <r>
          <rPr>
            <sz val="8"/>
            <color indexed="81"/>
            <rFont val="Tahoma"/>
            <family val="2"/>
          </rPr>
          <t>TRUE if the object must be permanent (i.e. resistant to garbage collection). Default is FALSE.</t>
        </r>
      </text>
    </comment>
    <comment ref="B33" authorId="0">
      <text>
        <r>
          <rPr>
            <sz val="8"/>
            <color indexed="81"/>
            <rFont val="Tahoma"/>
            <family val="2"/>
          </rPr>
          <t>Dependancy tracking trigger</t>
        </r>
      </text>
    </comment>
  </commentList>
</comments>
</file>

<file path=xl/sharedStrings.xml><?xml version="1.0" encoding="utf-8"?>
<sst xmlns="http://schemas.openxmlformats.org/spreadsheetml/2006/main" count="69" uniqueCount="57">
  <si>
    <t>MATURITY</t>
  </si>
  <si>
    <t>COUPON</t>
  </si>
  <si>
    <t>ISSUE DT</t>
  </si>
  <si>
    <t>DATES</t>
  </si>
  <si>
    <t>QL EVAL DT</t>
  </si>
  <si>
    <t>QL YIELD</t>
  </si>
  <si>
    <t>XL YIELD</t>
  </si>
  <si>
    <t>DIFF</t>
  </si>
  <si>
    <t>CLEAN PX</t>
  </si>
  <si>
    <t>SETTLE</t>
  </si>
  <si>
    <t>QL CLN PX</t>
  </si>
  <si>
    <t>XL CLN PX</t>
  </si>
  <si>
    <t>Schedule</t>
  </si>
  <si>
    <t>ObjectID</t>
  </si>
  <si>
    <t>EffectiveDate</t>
  </si>
  <si>
    <t>TerminationDate</t>
  </si>
  <si>
    <t>Tenor</t>
  </si>
  <si>
    <t>Calendar</t>
  </si>
  <si>
    <t>NullCalendar</t>
  </si>
  <si>
    <t>Convention</t>
  </si>
  <si>
    <t>TermDateConv</t>
  </si>
  <si>
    <t>GenRule</t>
  </si>
  <si>
    <t>EndOfMonth</t>
  </si>
  <si>
    <t>FirstDate</t>
  </si>
  <si>
    <t>NextToLastDate</t>
  </si>
  <si>
    <t>Permanent</t>
  </si>
  <si>
    <t>Trigger</t>
  </si>
  <si>
    <t>FixedRateBond</t>
  </si>
  <si>
    <t>Description</t>
  </si>
  <si>
    <t>fixed rate</t>
  </si>
  <si>
    <t>Currency</t>
  </si>
  <si>
    <t>SettlementDays</t>
  </si>
  <si>
    <t>FaceAmount</t>
  </si>
  <si>
    <t>ScheduleID</t>
  </si>
  <si>
    <t>Coupons</t>
  </si>
  <si>
    <t>DayCounter</t>
  </si>
  <si>
    <t>PaymentBDC</t>
  </si>
  <si>
    <t>Redemption</t>
  </si>
  <si>
    <t>IssueDate</t>
  </si>
  <si>
    <t>PaymentCalendar</t>
  </si>
  <si>
    <t>issue_id</t>
  </si>
  <si>
    <t>offering_date</t>
  </si>
  <si>
    <t>maturity</t>
  </si>
  <si>
    <t>interest_frequency</t>
  </si>
  <si>
    <t>coupon</t>
  </si>
  <si>
    <t>day_count_basis</t>
  </si>
  <si>
    <t>day_count_excel</t>
  </si>
  <si>
    <t>BondID</t>
  </si>
  <si>
    <t>BondCleanPriceFromYield</t>
  </si>
  <si>
    <t>30/360</t>
  </si>
  <si>
    <t>settlement_date</t>
  </si>
  <si>
    <t>PRICE</t>
  </si>
  <si>
    <t>Difference</t>
  </si>
  <si>
    <t>Price match (incl. Tolerance)</t>
  </si>
  <si>
    <t>TARGET</t>
  </si>
  <si>
    <t>offering_price (as reported by data provider)</t>
  </si>
  <si>
    <t>offering_yield (as reported by data provider</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</si>
</sst>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0.0000%"/>
    <numFmt numFmtId="165" formatCode="0.000"/>
    <numFmt numFmtId="166" formatCode="0.000%"/>
    <numFmt numFmtId="167" formatCode="ddd\,\ d\-mmm\-yyyy"/>
  </numFmts>
  <fonts count="6" x14ac:knownFonts="1">
    <font>
      <sz val="11"/>
      <color theme="1"/>
      <name val="Calibri"/>
      <family val="2"/>
      <scheme val="minor"/>
    </font>
    <font>
      <sz val="11"/>
      <color theme="1"/>
      <name val="Calibri"/>
      <family val="2"/>
      <scheme val="minor"/>
    </font>
    <font>
      <sz val="8"/>
      <name val="Arial"/>
      <family val="2"/>
    </font>
    <font>
      <b/>
      <sz val="8"/>
      <color rgb="FFFF0000"/>
      <name val="Arial"/>
      <family val="2"/>
    </font>
    <font>
      <b/>
      <sz val="8"/>
      <name val="Arial"/>
      <family val="2"/>
    </font>
    <font>
      <sz val="8"/>
      <color indexed="81"/>
      <name val="Tahoma"/>
      <family val="2"/>
    </font>
  </fonts>
  <fills count="6">
    <fill>
      <patternFill patternType="none"/>
    </fill>
    <fill>
      <patternFill patternType="gray125"/>
    </fill>
    <fill>
      <patternFill patternType="solid">
        <fgColor indexed="22"/>
        <bgColor indexed="64"/>
      </patternFill>
    </fill>
    <fill>
      <patternFill patternType="gray0625">
        <fgColor indexed="22"/>
        <bgColor indexed="26"/>
      </patternFill>
    </fill>
    <fill>
      <patternFill patternType="solid">
        <fgColor indexed="65"/>
        <bgColor indexed="64"/>
      </patternFill>
    </fill>
    <fill>
      <patternFill patternType="solid">
        <fgColor theme="4" tint="0.59999389629810485"/>
        <bgColor indexed="64"/>
      </patternFill>
    </fill>
  </fills>
  <borders count="5">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thick">
        <color indexed="64"/>
      </left>
      <right/>
      <top/>
      <bottom/>
      <diagonal/>
    </border>
  </borders>
  <cellStyleXfs count="3">
    <xf numFmtId="0" fontId="0" fillId="0" borderId="0"/>
    <xf numFmtId="9" fontId="1" fillId="0" borderId="0" applyFont="0" applyFill="0" applyBorder="0" applyAlignment="0" applyProtection="0"/>
    <xf numFmtId="0" fontId="2" fillId="0" borderId="0"/>
  </cellStyleXfs>
  <cellXfs count="28">
    <xf numFmtId="0" fontId="0" fillId="0" borderId="0" xfId="0"/>
    <xf numFmtId="0" fontId="0" fillId="0" borderId="0" xfId="0" applyAlignment="1">
      <alignment horizontal="center"/>
    </xf>
    <xf numFmtId="14" fontId="0" fillId="0" borderId="0" xfId="0" applyNumberFormat="1" applyAlignment="1">
      <alignment horizontal="center"/>
    </xf>
    <xf numFmtId="164" fontId="0" fillId="0" borderId="0" xfId="1" applyNumberFormat="1" applyFont="1" applyAlignment="1">
      <alignment horizontal="center"/>
    </xf>
    <xf numFmtId="164" fontId="0" fillId="0" borderId="0" xfId="0" applyNumberFormat="1" applyAlignment="1">
      <alignment horizontal="center"/>
    </xf>
    <xf numFmtId="165" fontId="0" fillId="0" borderId="0" xfId="0" applyNumberFormat="1" applyAlignment="1">
      <alignment horizontal="center"/>
    </xf>
    <xf numFmtId="166" fontId="0" fillId="0" borderId="0" xfId="0" applyNumberFormat="1" applyAlignment="1">
      <alignment horizontal="center"/>
    </xf>
    <xf numFmtId="165" fontId="0" fillId="0" borderId="0" xfId="1" applyNumberFormat="1" applyFont="1" applyAlignment="1">
      <alignment horizontal="center"/>
    </xf>
    <xf numFmtId="0" fontId="2" fillId="0" borderId="0" xfId="2"/>
    <xf numFmtId="0" fontId="3" fillId="2" borderId="1" xfId="2" applyFont="1" applyFill="1" applyBorder="1" applyAlignment="1">
      <alignment horizontal="right"/>
    </xf>
    <xf numFmtId="0" fontId="2" fillId="3" borderId="1" xfId="2" applyFont="1" applyFill="1" applyBorder="1" applyAlignment="1">
      <alignment horizontal="center"/>
    </xf>
    <xf numFmtId="0" fontId="4" fillId="2" borderId="2" xfId="2" applyFont="1" applyFill="1" applyBorder="1" applyAlignment="1">
      <alignment horizontal="right"/>
    </xf>
    <xf numFmtId="0" fontId="4" fillId="2" borderId="1" xfId="2" applyFont="1" applyFill="1" applyBorder="1" applyAlignment="1">
      <alignment horizontal="right"/>
    </xf>
    <xf numFmtId="0" fontId="2" fillId="4" borderId="1" xfId="2" applyFont="1" applyFill="1" applyBorder="1" applyAlignment="1">
      <alignment horizontal="center"/>
    </xf>
    <xf numFmtId="0" fontId="4" fillId="2" borderId="3" xfId="2" applyFont="1" applyFill="1" applyBorder="1" applyAlignment="1">
      <alignment horizontal="right"/>
    </xf>
    <xf numFmtId="167" fontId="2" fillId="4" borderId="3" xfId="2" applyNumberFormat="1" applyFont="1" applyFill="1" applyBorder="1" applyAlignment="1">
      <alignment horizontal="center"/>
    </xf>
    <xf numFmtId="0" fontId="2" fillId="4" borderId="3" xfId="2" applyFont="1" applyFill="1" applyBorder="1" applyAlignment="1">
      <alignment horizontal="center"/>
    </xf>
    <xf numFmtId="0" fontId="2" fillId="4" borderId="2" xfId="2" applyFont="1" applyFill="1" applyBorder="1" applyAlignment="1">
      <alignment horizontal="center"/>
    </xf>
    <xf numFmtId="3" fontId="2" fillId="4" borderId="3" xfId="2" applyNumberFormat="1" applyFont="1" applyFill="1" applyBorder="1" applyAlignment="1">
      <alignment horizontal="center"/>
    </xf>
    <xf numFmtId="164" fontId="2" fillId="4" borderId="3" xfId="2" applyNumberFormat="1" applyFont="1" applyFill="1" applyBorder="1" applyAlignment="1">
      <alignment horizontal="center"/>
    </xf>
    <xf numFmtId="0" fontId="2" fillId="4" borderId="3" xfId="2" quotePrefix="1" applyFont="1" applyFill="1" applyBorder="1" applyAlignment="1">
      <alignment horizontal="center"/>
    </xf>
    <xf numFmtId="0" fontId="0" fillId="0" borderId="4" xfId="0" applyBorder="1" applyAlignment="1">
      <alignment horizontal="left"/>
    </xf>
    <xf numFmtId="0" fontId="0" fillId="0" borderId="0" xfId="0" applyAlignment="1">
      <alignment horizontal="left"/>
    </xf>
    <xf numFmtId="14" fontId="0" fillId="0" borderId="0" xfId="0" applyNumberFormat="1"/>
    <xf numFmtId="0" fontId="0" fillId="0" borderId="0" xfId="0" applyFill="1"/>
    <xf numFmtId="14" fontId="0" fillId="0" borderId="0" xfId="0" applyNumberFormat="1" applyFill="1"/>
    <xf numFmtId="0" fontId="0" fillId="0" borderId="0" xfId="0" applyFill="1" applyBorder="1" applyAlignment="1">
      <alignment horizontal="left"/>
    </xf>
    <xf numFmtId="0" fontId="0" fillId="5" borderId="0" xfId="0" applyFill="1" applyAlignment="1">
      <alignment horizontal="left"/>
    </xf>
  </cellXfs>
  <cellStyles count="3">
    <cellStyle name="Prozent" xfId="1" builtinId="5"/>
    <cellStyle name="Standard" xfId="0" builtinId="0"/>
    <cellStyle name="Standard 2" xfId="2"/>
  </cellStyles>
  <dxfs count="1">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5" Type="http://schemas.openxmlformats.org/officeDocument/2006/relationships/externalLink" Target="externalLinks/externalLink2.xml"/><Relationship Id="rId10" Type="http://schemas.openxmlformats.org/officeDocument/2006/relationships/calcChain" Target="calcChain.xml"/><Relationship Id="rId4" Type="http://schemas.openxmlformats.org/officeDocument/2006/relationships/externalLink" Target="externalLinks/externalLink1.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Projects/DevEnv/R000900-branch/QuantLibXL/Workbooks/Bonds/BondMonitor_EUR.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Program%20Files%20(x86)/QuantLibXL-1.1.0/Workbooks/StandaloneExamples/Bond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Program%20Files%20(x86)/QuantLibXL-1.1.0/Workbooks/StandaloneExamples/InterestRateDerivative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riggers"/>
      <sheetName val="Settings"/>
      <sheetName val="Bond Analysis"/>
      <sheetName val="AssSw Pricer"/>
      <sheetName val="AssSw BondLeg"/>
      <sheetName val="AssSw FloatingLeg"/>
    </sheetNames>
    <sheetDataSet>
      <sheetData sheetId="0">
        <row r="2">
          <cell r="C2">
            <v>39469</v>
          </cell>
        </row>
        <row r="4">
          <cell r="C4" t="str">
            <v>CleanedUp</v>
          </cell>
        </row>
        <row r="5">
          <cell r="C5" t="str">
            <v>CleanedUp</v>
          </cell>
        </row>
        <row r="6">
          <cell r="C6" t="str">
            <v>CleanedUp</v>
          </cell>
        </row>
        <row r="7">
          <cell r="C7" t="str">
            <v>CleanedUp</v>
          </cell>
        </row>
        <row r="8">
          <cell r="C8" t="str">
            <v>CleanedUp</v>
          </cell>
        </row>
        <row r="9">
          <cell r="C9" t="str">
            <v>CleanedUp</v>
          </cell>
        </row>
      </sheetData>
      <sheetData sheetId="1">
        <row r="6">
          <cell r="D6" t="str">
            <v>EURIBOR6M</v>
          </cell>
        </row>
        <row r="9">
          <cell r="D9" t="str">
            <v>Actual/360</v>
          </cell>
        </row>
        <row r="11">
          <cell r="D11" t="str">
            <v>EURYC</v>
          </cell>
        </row>
      </sheetData>
      <sheetData sheetId="2" refreshError="1"/>
      <sheetData sheetId="3" refreshError="1"/>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ermStructures"/>
      <sheetName val="DateCalc"/>
      <sheetName val="PricingEngines"/>
      <sheetName val="Bonds"/>
      <sheetName val="Pricing"/>
      <sheetName val="FlowAnalysis"/>
    </sheetNames>
    <sheetDataSet>
      <sheetData sheetId="0"/>
      <sheetData sheetId="1"/>
      <sheetData sheetId="2"/>
      <sheetData sheetId="3"/>
      <sheetData sheetId="4"/>
      <sheetData sheetId="5"/>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ermStructures"/>
      <sheetName val="DateCalc"/>
      <sheetName val="PricingEngines"/>
      <sheetName val="Swaps"/>
      <sheetName val="CapFloor"/>
      <sheetName val="Swaption"/>
      <sheetName val="CMS"/>
      <sheetName val="FixedLegFlowAnalysis"/>
      <sheetName val="CmsLegFlowAnalysis"/>
      <sheetName val="FloatingLegFlowAnalysis"/>
    </sheetNames>
    <sheetDataSet>
      <sheetData sheetId="0">
        <row r="4">
          <cell r="E4">
            <v>35930</v>
          </cell>
        </row>
      </sheetData>
      <sheetData sheetId="1"/>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
  <dimension ref="A1:P9"/>
  <sheetViews>
    <sheetView tabSelected="1" topLeftCell="E1" workbookViewId="0">
      <selection activeCell="L11" sqref="L11"/>
    </sheetView>
  </sheetViews>
  <sheetFormatPr baseColWidth="10" defaultRowHeight="15" x14ac:dyDescent="0.25"/>
  <cols>
    <col min="3" max="3" width="13.5703125" customWidth="1"/>
    <col min="4" max="4" width="13.42578125" customWidth="1"/>
    <col min="7" max="7" width="18.140625" bestFit="1" customWidth="1"/>
    <col min="11" max="12" width="15" bestFit="1" customWidth="1"/>
    <col min="13" max="13" width="24.28515625" bestFit="1" customWidth="1"/>
    <col min="15" max="15" width="32.7109375" customWidth="1"/>
    <col min="16" max="16" width="12" bestFit="1" customWidth="1"/>
  </cols>
  <sheetData>
    <row r="1" spans="1:16" x14ac:dyDescent="0.25">
      <c r="A1" t="s">
        <v>40</v>
      </c>
      <c r="B1" t="s">
        <v>41</v>
      </c>
      <c r="C1" t="s">
        <v>55</v>
      </c>
      <c r="D1" t="s">
        <v>56</v>
      </c>
      <c r="E1" t="s">
        <v>50</v>
      </c>
      <c r="F1" t="s">
        <v>42</v>
      </c>
      <c r="G1" t="s">
        <v>43</v>
      </c>
      <c r="H1" t="s">
        <v>44</v>
      </c>
      <c r="I1" t="s">
        <v>45</v>
      </c>
      <c r="J1" t="s">
        <v>46</v>
      </c>
      <c r="K1" s="21" t="s">
        <v>33</v>
      </c>
      <c r="L1" s="22" t="s">
        <v>47</v>
      </c>
      <c r="M1" s="27" t="s">
        <v>48</v>
      </c>
      <c r="N1" s="27" t="s">
        <v>51</v>
      </c>
      <c r="O1" s="22" t="s">
        <v>53</v>
      </c>
      <c r="P1" s="26" t="s">
        <v>52</v>
      </c>
    </row>
    <row r="2" spans="1:16" s="24" customFormat="1" x14ac:dyDescent="0.25">
      <c r="A2" s="24">
        <v>412257</v>
      </c>
      <c r="B2" s="25">
        <v>39316</v>
      </c>
      <c r="C2" s="24">
        <v>99.742000000000004</v>
      </c>
      <c r="D2" s="24">
        <v>6.1848099999999997</v>
      </c>
      <c r="E2" s="25">
        <v>39322</v>
      </c>
      <c r="F2" s="25">
        <v>42975</v>
      </c>
      <c r="G2" s="24">
        <v>2</v>
      </c>
      <c r="H2" s="24">
        <v>6.15</v>
      </c>
      <c r="I2" s="24" t="s">
        <v>49</v>
      </c>
      <c r="J2" s="24">
        <v>0</v>
      </c>
      <c r="K2" s="21" t="str">
        <f>_xll.qlSchedule(,E2,F2,"6M",qlSettings!$B$13,qlSettings!$B$14,qlSettings!$B$15)</f>
        <v>obj_02996#0016</v>
      </c>
      <c r="L2" s="22" t="str">
        <f>_xll.qlFixedRateBond(,qlSettings!$B$21,"USD",qlSettings!$B$23,qlSettings!$B$24,K2,H2/100,"30/360 (Bond Basis)",qlSettings!$B$28,qlSettings!$B$29,B2,qlSettings!$B$31,qlSettings!$B$32,qlSettings!$B$33)</f>
        <v>obj_0299f#0018</v>
      </c>
      <c r="M2" s="27">
        <f>_xll.qlBondCleanPriceFromYield(L2,D2/100,"30/360 (Bond Basis)",,"Semiannual",E2)</f>
        <v>99.743255995295954</v>
      </c>
      <c r="N2" s="27">
        <f t="shared" ref="N2:N9" si="0">PRICE(E2,F2,H2/100,D2/100,100,G2,J2)</f>
        <v>99.743255995295797</v>
      </c>
      <c r="O2" s="22">
        <f t="shared" ref="O2:O9" si="1">IF(ABS(M2-N2)&lt;0.001,1,0)</f>
        <v>1</v>
      </c>
      <c r="P2" s="24">
        <f>M2-N2</f>
        <v>1.5631940186722204E-13</v>
      </c>
    </row>
    <row r="3" spans="1:16" x14ac:dyDescent="0.25">
      <c r="A3">
        <v>434384</v>
      </c>
      <c r="B3" s="23">
        <v>39519</v>
      </c>
      <c r="C3">
        <v>99.617000000000004</v>
      </c>
      <c r="D3">
        <v>7.05403</v>
      </c>
      <c r="E3" s="23">
        <v>39526</v>
      </c>
      <c r="F3" s="23">
        <v>43178</v>
      </c>
      <c r="G3">
        <v>2</v>
      </c>
      <c r="H3">
        <v>7</v>
      </c>
      <c r="I3" t="s">
        <v>49</v>
      </c>
      <c r="J3">
        <v>0</v>
      </c>
      <c r="K3" s="21" t="str">
        <f>_xll.qlSchedule(,E3,F3,"6M",qlSettings!$B$13,qlSettings!$B$14,qlSettings!$B$15)</f>
        <v>obj_02994#0016</v>
      </c>
      <c r="L3" s="22" t="str">
        <f>_xll.qlFixedRateBond(,qlSettings!$B$21,"USD",qlSettings!$B$23,qlSettings!$B$24,K3,H3/100,"30/360 (Bond Basis)",qlSettings!$B$28,qlSettings!$B$29,B3,qlSettings!$B$31,qlSettings!$B$32,qlSettings!$B$33)</f>
        <v>obj_02995#0017</v>
      </c>
      <c r="M3" s="27">
        <f>_xll.qlBondCleanPriceFromYield(L3,D3/100,"30/360 (Bond Basis)",,"Semiannual",E3)</f>
        <v>99.616988765803612</v>
      </c>
      <c r="N3" s="27">
        <f t="shared" si="0"/>
        <v>99.616988765803683</v>
      </c>
      <c r="O3" s="22">
        <f t="shared" si="1"/>
        <v>1</v>
      </c>
      <c r="P3" s="24">
        <f t="shared" ref="P3:P9" si="2">M3-N3</f>
        <v>0</v>
      </c>
    </row>
    <row r="4" spans="1:16" x14ac:dyDescent="0.25">
      <c r="A4">
        <v>434385</v>
      </c>
      <c r="B4" s="23">
        <v>39519</v>
      </c>
      <c r="C4">
        <v>99.632999999999996</v>
      </c>
      <c r="D4">
        <v>8.1830099999999995</v>
      </c>
      <c r="E4" s="23">
        <v>39526</v>
      </c>
      <c r="F4" s="23">
        <v>50483</v>
      </c>
      <c r="G4">
        <v>2</v>
      </c>
      <c r="H4">
        <v>8.15</v>
      </c>
      <c r="I4" t="s">
        <v>49</v>
      </c>
      <c r="J4">
        <v>0</v>
      </c>
      <c r="K4" s="21" t="str">
        <f>_xll.qlSchedule(,E4,F4,"6M",qlSettings!$B$13,qlSettings!$B$14,qlSettings!$B$15)</f>
        <v>obj_02992#0016</v>
      </c>
      <c r="L4" s="22" t="str">
        <f>_xll.qlFixedRateBond(,qlSettings!$B$21,"USD",qlSettings!$B$23,qlSettings!$B$24,K4,H4/100,"30/360 (Bond Basis)",qlSettings!$B$28,qlSettings!$B$29,B4,qlSettings!$B$31,qlSettings!$B$32,qlSettings!$B$33)</f>
        <v>obj_02993#0017</v>
      </c>
      <c r="M4" s="27">
        <f>_xll.qlBondCleanPriceFromYield(L4,D4/100,"30/360 (Bond Basis)",,"Semiannual",E4)</f>
        <v>99.632979225450853</v>
      </c>
      <c r="N4" s="27">
        <f t="shared" si="0"/>
        <v>99.632979225450825</v>
      </c>
      <c r="O4" s="22">
        <f t="shared" si="1"/>
        <v>1</v>
      </c>
      <c r="P4" s="24">
        <f t="shared" si="2"/>
        <v>0</v>
      </c>
    </row>
    <row r="5" spans="1:16" x14ac:dyDescent="0.25">
      <c r="A5">
        <v>495886</v>
      </c>
      <c r="B5" s="23">
        <v>39944</v>
      </c>
      <c r="C5">
        <v>99.858999999999995</v>
      </c>
      <c r="D5">
        <v>6.2330199999999998</v>
      </c>
      <c r="E5" s="23">
        <v>39946</v>
      </c>
      <c r="F5" s="23">
        <v>41775</v>
      </c>
      <c r="G5">
        <v>2</v>
      </c>
      <c r="H5">
        <v>6.2</v>
      </c>
      <c r="I5" t="s">
        <v>49</v>
      </c>
      <c r="J5">
        <v>0</v>
      </c>
      <c r="K5" s="21" t="str">
        <f>_xll.qlSchedule(,E5,F5,"6M",qlSettings!$B$13,qlSettings!$B$14,qlSettings!$B$15)</f>
        <v>obj_0299b#0017</v>
      </c>
      <c r="L5" s="22" t="str">
        <f>_xll.qlFixedRateBond(,qlSettings!$B$21,"USD",qlSettings!$B$23,qlSettings!$B$24,K5,H5/100,"30/360 (Bond Basis)",qlSettings!$B$28,qlSettings!$B$29,B5,qlSettings!$B$31,qlSettings!$B$32,qlSettings!$B$33)</f>
        <v>obj_0299c#0019</v>
      </c>
      <c r="M5" s="27">
        <f>_xll.qlBondCleanPriceFromYield(L5,D5/100,"30/360 (Bond Basis)",,"Semiannual",E5)</f>
        <v>99.860576088889673</v>
      </c>
      <c r="N5" s="27">
        <f t="shared" si="0"/>
        <v>99.859017299216532</v>
      </c>
      <c r="O5" s="22">
        <f t="shared" si="1"/>
        <v>0</v>
      </c>
      <c r="P5" s="24">
        <f t="shared" si="2"/>
        <v>1.5587896731403816E-3</v>
      </c>
    </row>
    <row r="6" spans="1:16" x14ac:dyDescent="0.25">
      <c r="A6">
        <v>495887</v>
      </c>
      <c r="B6" s="23">
        <v>39944</v>
      </c>
      <c r="C6">
        <v>99.727999999999994</v>
      </c>
      <c r="D6">
        <v>7.4889400000000004</v>
      </c>
      <c r="E6" s="23">
        <v>39946</v>
      </c>
      <c r="F6" s="23">
        <v>43601</v>
      </c>
      <c r="G6">
        <v>2</v>
      </c>
      <c r="H6">
        <v>7.45</v>
      </c>
      <c r="I6" t="s">
        <v>49</v>
      </c>
      <c r="J6">
        <v>0</v>
      </c>
      <c r="K6" s="21" t="str">
        <f>_xll.qlSchedule(,E6,F6,"6M",qlSettings!$B$13,qlSettings!$B$14,qlSettings!$B$15)</f>
        <v>obj_02999#0016</v>
      </c>
      <c r="L6" s="22" t="str">
        <f>_xll.qlFixedRateBond(,qlSettings!$B$21,"USD",qlSettings!$B$23,qlSettings!$B$24,K6,H6/100,"30/360 (Bond Basis)",qlSettings!$B$28,qlSettings!$B$29,B6,qlSettings!$B$31,qlSettings!$B$32,qlSettings!$B$33)</f>
        <v>obj_0299a#0017</v>
      </c>
      <c r="M6" s="27">
        <f>_xll.qlBondCleanPriceFromYield(L6,D6/100,"30/360 (Bond Basis)",,"Semiannual",E6)</f>
        <v>99.730269013005767</v>
      </c>
      <c r="N6" s="27">
        <f t="shared" si="0"/>
        <v>99.728025512470055</v>
      </c>
      <c r="O6" s="22">
        <f t="shared" si="1"/>
        <v>0</v>
      </c>
      <c r="P6" s="24">
        <f t="shared" si="2"/>
        <v>2.2435005357124282E-3</v>
      </c>
    </row>
    <row r="7" spans="1:16" x14ac:dyDescent="0.25">
      <c r="A7">
        <v>382931</v>
      </c>
      <c r="B7" s="23">
        <v>39120</v>
      </c>
      <c r="C7">
        <v>99.334999999999994</v>
      </c>
      <c r="D7">
        <v>6.19923</v>
      </c>
      <c r="E7" s="23">
        <v>39125</v>
      </c>
      <c r="F7" s="23">
        <v>68340</v>
      </c>
      <c r="G7">
        <v>2</v>
      </c>
      <c r="H7">
        <v>6.15</v>
      </c>
      <c r="I7" t="s">
        <v>49</v>
      </c>
      <c r="J7">
        <v>0</v>
      </c>
      <c r="K7" s="21" t="str">
        <f>_xll.qlSchedule(,E7,F7,"6M",qlSettings!$B$13,qlSettings!$B$14,qlSettings!$B$15)</f>
        <v>obj_02997#0016</v>
      </c>
      <c r="L7" s="22" t="str">
        <f>_xll.qlFixedRateBond(,qlSettings!$B$21,"USD",qlSettings!$B$23,qlSettings!$B$24,K7,H7/100,"30/360 (Bond Basis)",qlSettings!$B$28,qlSettings!$B$29,B7,qlSettings!$B$31,qlSettings!$B$32,qlSettings!$B$33)</f>
        <v>obj_02998#0017</v>
      </c>
      <c r="M7" s="27">
        <f>_xll.qlBondCleanPriceFromYield(L7,D7/100,"30/360 (Bond Basis)",,"Semiannual",E7)</f>
        <v>99.213119024647483</v>
      </c>
      <c r="N7" s="27">
        <f t="shared" si="0"/>
        <v>99.210621314287479</v>
      </c>
      <c r="O7" s="22">
        <f t="shared" si="1"/>
        <v>0</v>
      </c>
      <c r="P7" s="24">
        <f t="shared" si="2"/>
        <v>2.4977103600036799E-3</v>
      </c>
    </row>
    <row r="8" spans="1:16" x14ac:dyDescent="0.25">
      <c r="A8">
        <v>480080</v>
      </c>
      <c r="B8" s="23">
        <v>39673</v>
      </c>
      <c r="C8">
        <v>100</v>
      </c>
      <c r="D8">
        <v>8.25</v>
      </c>
      <c r="E8" s="23">
        <v>39678</v>
      </c>
      <c r="F8" s="23">
        <v>43327</v>
      </c>
      <c r="G8">
        <v>2</v>
      </c>
      <c r="H8">
        <v>8.25</v>
      </c>
      <c r="I8" t="s">
        <v>49</v>
      </c>
      <c r="J8">
        <v>0</v>
      </c>
      <c r="K8" s="21" t="str">
        <f>_xll.qlSchedule(,E8,F8,"6M",qlSettings!$B$13,qlSettings!$B$14,qlSettings!$B$15)</f>
        <v>obj_02991#0016</v>
      </c>
      <c r="L8" s="22" t="str">
        <f>_xll.qlFixedRateBond(,qlSettings!$B$21,"USD",qlSettings!$B$23,qlSettings!$B$24,K8,H8/100,"30/360 (Bond Basis)",qlSettings!$B$28,qlSettings!$B$29,B8,qlSettings!$B$31,qlSettings!$B$32,qlSettings!$B$33)</f>
        <v>obj_0299e#0017</v>
      </c>
      <c r="M8" s="27">
        <f>_xll.qlBondCleanPriceFromYield(L8,D8/100,"30/360 (Bond Basis)",,"Semiannual",E8)</f>
        <v>100.00132164863373</v>
      </c>
      <c r="N8" s="27">
        <f t="shared" si="0"/>
        <v>99.998642556083723</v>
      </c>
      <c r="O8" s="22">
        <f t="shared" si="1"/>
        <v>0</v>
      </c>
      <c r="P8" s="24">
        <f t="shared" si="2"/>
        <v>2.6790925500108642E-3</v>
      </c>
    </row>
    <row r="9" spans="1:16" x14ac:dyDescent="0.25">
      <c r="A9">
        <v>397571</v>
      </c>
      <c r="B9" s="23">
        <v>39211</v>
      </c>
      <c r="C9">
        <v>100</v>
      </c>
      <c r="D9">
        <v>6</v>
      </c>
      <c r="E9" s="23">
        <v>39225</v>
      </c>
      <c r="F9" s="23">
        <v>50175</v>
      </c>
      <c r="G9">
        <v>2</v>
      </c>
      <c r="H9">
        <v>6</v>
      </c>
      <c r="I9" t="s">
        <v>49</v>
      </c>
      <c r="J9">
        <v>0</v>
      </c>
      <c r="K9" s="21" t="str">
        <f>_xll.qlSchedule(,E9,F9,"6M",qlSettings!$B$13,qlSettings!$B$14,qlSettings!$B$15)</f>
        <v>obj_02990#0016</v>
      </c>
      <c r="L9" s="22" t="str">
        <f>_xll.qlFixedRateBond(,qlSettings!$B$21,"USD",qlSettings!$B$23,qlSettings!$B$24,K9,H9/100,"30/360 (Bond Basis)",qlSettings!$B$28,qlSettings!$B$29,B9,qlSettings!$B$31,qlSettings!$B$32,qlSettings!$B$33)</f>
        <v>obj_0299d#0017</v>
      </c>
      <c r="M9" s="27">
        <f>_xll.qlBondCleanPriceFromYield(L9,D9/100,"30/360 (Bond Basis)",,"Semiannual",E9)</f>
        <v>100.00183877444371</v>
      </c>
      <c r="N9" s="27">
        <f t="shared" si="0"/>
        <v>99.998125452483421</v>
      </c>
      <c r="O9" s="22">
        <f t="shared" si="1"/>
        <v>0</v>
      </c>
      <c r="P9" s="24">
        <f t="shared" si="2"/>
        <v>3.7133219602907275E-3</v>
      </c>
    </row>
  </sheetData>
  <conditionalFormatting sqref="O2:O9">
    <cfRule type="cellIs" dxfId="0" priority="3" operator="equal">
      <formula>0</formula>
    </cfRule>
  </conditionalFormatting>
  <pageMargins left="0.7" right="0.7" top="0.78740157499999996" bottom="0.78740157499999996"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3"/>
  <dimension ref="A1:B33"/>
  <sheetViews>
    <sheetView workbookViewId="0">
      <selection activeCell="B17" sqref="B17"/>
    </sheetView>
  </sheetViews>
  <sheetFormatPr baseColWidth="10" defaultRowHeight="11.25" x14ac:dyDescent="0.2"/>
  <cols>
    <col min="1" max="1" width="19.7109375" style="8" bestFit="1" customWidth="1"/>
    <col min="2" max="2" width="20" style="8" bestFit="1" customWidth="1"/>
    <col min="3" max="3" width="8.7109375" style="8" bestFit="1" customWidth="1"/>
    <col min="4" max="4" width="8" style="8" customWidth="1"/>
    <col min="5" max="5" width="9.140625" style="8" customWidth="1"/>
    <col min="6" max="6" width="69.28515625" style="8" bestFit="1" customWidth="1"/>
    <col min="7" max="256" width="8" style="8" customWidth="1"/>
    <col min="257" max="257" width="19.7109375" style="8" bestFit="1" customWidth="1"/>
    <col min="258" max="258" width="20" style="8" bestFit="1" customWidth="1"/>
    <col min="259" max="259" width="8.7109375" style="8" bestFit="1" customWidth="1"/>
    <col min="260" max="260" width="8" style="8" customWidth="1"/>
    <col min="261" max="261" width="19.7109375" style="8" bestFit="1" customWidth="1"/>
    <col min="262" max="262" width="69.28515625" style="8" bestFit="1" customWidth="1"/>
    <col min="263" max="512" width="8" style="8" customWidth="1"/>
    <col min="513" max="513" width="19.7109375" style="8" bestFit="1" customWidth="1"/>
    <col min="514" max="514" width="20" style="8" bestFit="1" customWidth="1"/>
    <col min="515" max="515" width="8.7109375" style="8" bestFit="1" customWidth="1"/>
    <col min="516" max="516" width="8" style="8" customWidth="1"/>
    <col min="517" max="517" width="19.7109375" style="8" bestFit="1" customWidth="1"/>
    <col min="518" max="518" width="69.28515625" style="8" bestFit="1" customWidth="1"/>
    <col min="519" max="768" width="8" style="8" customWidth="1"/>
    <col min="769" max="769" width="19.7109375" style="8" bestFit="1" customWidth="1"/>
    <col min="770" max="770" width="20" style="8" bestFit="1" customWidth="1"/>
    <col min="771" max="771" width="8.7109375" style="8" bestFit="1" customWidth="1"/>
    <col min="772" max="772" width="8" style="8" customWidth="1"/>
    <col min="773" max="773" width="19.7109375" style="8" bestFit="1" customWidth="1"/>
    <col min="774" max="774" width="69.28515625" style="8" bestFit="1" customWidth="1"/>
    <col min="775" max="1024" width="8" style="8" customWidth="1"/>
    <col min="1025" max="1025" width="19.7109375" style="8" bestFit="1" customWidth="1"/>
    <col min="1026" max="1026" width="20" style="8" bestFit="1" customWidth="1"/>
    <col min="1027" max="1027" width="8.7109375" style="8" bestFit="1" customWidth="1"/>
    <col min="1028" max="1028" width="8" style="8" customWidth="1"/>
    <col min="1029" max="1029" width="19.7109375" style="8" bestFit="1" customWidth="1"/>
    <col min="1030" max="1030" width="69.28515625" style="8" bestFit="1" customWidth="1"/>
    <col min="1031" max="1280" width="8" style="8" customWidth="1"/>
    <col min="1281" max="1281" width="19.7109375" style="8" bestFit="1" customWidth="1"/>
    <col min="1282" max="1282" width="20" style="8" bestFit="1" customWidth="1"/>
    <col min="1283" max="1283" width="8.7109375" style="8" bestFit="1" customWidth="1"/>
    <col min="1284" max="1284" width="8" style="8" customWidth="1"/>
    <col min="1285" max="1285" width="19.7109375" style="8" bestFit="1" customWidth="1"/>
    <col min="1286" max="1286" width="69.28515625" style="8" bestFit="1" customWidth="1"/>
    <col min="1287" max="1536" width="8" style="8" customWidth="1"/>
    <col min="1537" max="1537" width="19.7109375" style="8" bestFit="1" customWidth="1"/>
    <col min="1538" max="1538" width="20" style="8" bestFit="1" customWidth="1"/>
    <col min="1539" max="1539" width="8.7109375" style="8" bestFit="1" customWidth="1"/>
    <col min="1540" max="1540" width="8" style="8" customWidth="1"/>
    <col min="1541" max="1541" width="19.7109375" style="8" bestFit="1" customWidth="1"/>
    <col min="1542" max="1542" width="69.28515625" style="8" bestFit="1" customWidth="1"/>
    <col min="1543" max="1792" width="8" style="8" customWidth="1"/>
    <col min="1793" max="1793" width="19.7109375" style="8" bestFit="1" customWidth="1"/>
    <col min="1794" max="1794" width="20" style="8" bestFit="1" customWidth="1"/>
    <col min="1795" max="1795" width="8.7109375" style="8" bestFit="1" customWidth="1"/>
    <col min="1796" max="1796" width="8" style="8" customWidth="1"/>
    <col min="1797" max="1797" width="19.7109375" style="8" bestFit="1" customWidth="1"/>
    <col min="1798" max="1798" width="69.28515625" style="8" bestFit="1" customWidth="1"/>
    <col min="1799" max="2048" width="8" style="8" customWidth="1"/>
    <col min="2049" max="2049" width="19.7109375" style="8" bestFit="1" customWidth="1"/>
    <col min="2050" max="2050" width="20" style="8" bestFit="1" customWidth="1"/>
    <col min="2051" max="2051" width="8.7109375" style="8" bestFit="1" customWidth="1"/>
    <col min="2052" max="2052" width="8" style="8" customWidth="1"/>
    <col min="2053" max="2053" width="19.7109375" style="8" bestFit="1" customWidth="1"/>
    <col min="2054" max="2054" width="69.28515625" style="8" bestFit="1" customWidth="1"/>
    <col min="2055" max="2304" width="8" style="8" customWidth="1"/>
    <col min="2305" max="2305" width="19.7109375" style="8" bestFit="1" customWidth="1"/>
    <col min="2306" max="2306" width="20" style="8" bestFit="1" customWidth="1"/>
    <col min="2307" max="2307" width="8.7109375" style="8" bestFit="1" customWidth="1"/>
    <col min="2308" max="2308" width="8" style="8" customWidth="1"/>
    <col min="2309" max="2309" width="19.7109375" style="8" bestFit="1" customWidth="1"/>
    <col min="2310" max="2310" width="69.28515625" style="8" bestFit="1" customWidth="1"/>
    <col min="2311" max="2560" width="8" style="8" customWidth="1"/>
    <col min="2561" max="2561" width="19.7109375" style="8" bestFit="1" customWidth="1"/>
    <col min="2562" max="2562" width="20" style="8" bestFit="1" customWidth="1"/>
    <col min="2563" max="2563" width="8.7109375" style="8" bestFit="1" customWidth="1"/>
    <col min="2564" max="2564" width="8" style="8" customWidth="1"/>
    <col min="2565" max="2565" width="19.7109375" style="8" bestFit="1" customWidth="1"/>
    <col min="2566" max="2566" width="69.28515625" style="8" bestFit="1" customWidth="1"/>
    <col min="2567" max="2816" width="8" style="8" customWidth="1"/>
    <col min="2817" max="2817" width="19.7109375" style="8" bestFit="1" customWidth="1"/>
    <col min="2818" max="2818" width="20" style="8" bestFit="1" customWidth="1"/>
    <col min="2819" max="2819" width="8.7109375" style="8" bestFit="1" customWidth="1"/>
    <col min="2820" max="2820" width="8" style="8" customWidth="1"/>
    <col min="2821" max="2821" width="19.7109375" style="8" bestFit="1" customWidth="1"/>
    <col min="2822" max="2822" width="69.28515625" style="8" bestFit="1" customWidth="1"/>
    <col min="2823" max="3072" width="8" style="8" customWidth="1"/>
    <col min="3073" max="3073" width="19.7109375" style="8" bestFit="1" customWidth="1"/>
    <col min="3074" max="3074" width="20" style="8" bestFit="1" customWidth="1"/>
    <col min="3075" max="3075" width="8.7109375" style="8" bestFit="1" customWidth="1"/>
    <col min="3076" max="3076" width="8" style="8" customWidth="1"/>
    <col min="3077" max="3077" width="19.7109375" style="8" bestFit="1" customWidth="1"/>
    <col min="3078" max="3078" width="69.28515625" style="8" bestFit="1" customWidth="1"/>
    <col min="3079" max="3328" width="8" style="8" customWidth="1"/>
    <col min="3329" max="3329" width="19.7109375" style="8" bestFit="1" customWidth="1"/>
    <col min="3330" max="3330" width="20" style="8" bestFit="1" customWidth="1"/>
    <col min="3331" max="3331" width="8.7109375" style="8" bestFit="1" customWidth="1"/>
    <col min="3332" max="3332" width="8" style="8" customWidth="1"/>
    <col min="3333" max="3333" width="19.7109375" style="8" bestFit="1" customWidth="1"/>
    <col min="3334" max="3334" width="69.28515625" style="8" bestFit="1" customWidth="1"/>
    <col min="3335" max="3584" width="8" style="8" customWidth="1"/>
    <col min="3585" max="3585" width="19.7109375" style="8" bestFit="1" customWidth="1"/>
    <col min="3586" max="3586" width="20" style="8" bestFit="1" customWidth="1"/>
    <col min="3587" max="3587" width="8.7109375" style="8" bestFit="1" customWidth="1"/>
    <col min="3588" max="3588" width="8" style="8" customWidth="1"/>
    <col min="3589" max="3589" width="19.7109375" style="8" bestFit="1" customWidth="1"/>
    <col min="3590" max="3590" width="69.28515625" style="8" bestFit="1" customWidth="1"/>
    <col min="3591" max="3840" width="8" style="8" customWidth="1"/>
    <col min="3841" max="3841" width="19.7109375" style="8" bestFit="1" customWidth="1"/>
    <col min="3842" max="3842" width="20" style="8" bestFit="1" customWidth="1"/>
    <col min="3843" max="3843" width="8.7109375" style="8" bestFit="1" customWidth="1"/>
    <col min="3844" max="3844" width="8" style="8" customWidth="1"/>
    <col min="3845" max="3845" width="19.7109375" style="8" bestFit="1" customWidth="1"/>
    <col min="3846" max="3846" width="69.28515625" style="8" bestFit="1" customWidth="1"/>
    <col min="3847" max="4096" width="8" style="8" customWidth="1"/>
    <col min="4097" max="4097" width="19.7109375" style="8" bestFit="1" customWidth="1"/>
    <col min="4098" max="4098" width="20" style="8" bestFit="1" customWidth="1"/>
    <col min="4099" max="4099" width="8.7109375" style="8" bestFit="1" customWidth="1"/>
    <col min="4100" max="4100" width="8" style="8" customWidth="1"/>
    <col min="4101" max="4101" width="19.7109375" style="8" bestFit="1" customWidth="1"/>
    <col min="4102" max="4102" width="69.28515625" style="8" bestFit="1" customWidth="1"/>
    <col min="4103" max="4352" width="8" style="8" customWidth="1"/>
    <col min="4353" max="4353" width="19.7109375" style="8" bestFit="1" customWidth="1"/>
    <col min="4354" max="4354" width="20" style="8" bestFit="1" customWidth="1"/>
    <col min="4355" max="4355" width="8.7109375" style="8" bestFit="1" customWidth="1"/>
    <col min="4356" max="4356" width="8" style="8" customWidth="1"/>
    <col min="4357" max="4357" width="19.7109375" style="8" bestFit="1" customWidth="1"/>
    <col min="4358" max="4358" width="69.28515625" style="8" bestFit="1" customWidth="1"/>
    <col min="4359" max="4608" width="8" style="8" customWidth="1"/>
    <col min="4609" max="4609" width="19.7109375" style="8" bestFit="1" customWidth="1"/>
    <col min="4610" max="4610" width="20" style="8" bestFit="1" customWidth="1"/>
    <col min="4611" max="4611" width="8.7109375" style="8" bestFit="1" customWidth="1"/>
    <col min="4612" max="4612" width="8" style="8" customWidth="1"/>
    <col min="4613" max="4613" width="19.7109375" style="8" bestFit="1" customWidth="1"/>
    <col min="4614" max="4614" width="69.28515625" style="8" bestFit="1" customWidth="1"/>
    <col min="4615" max="4864" width="8" style="8" customWidth="1"/>
    <col min="4865" max="4865" width="19.7109375" style="8" bestFit="1" customWidth="1"/>
    <col min="4866" max="4866" width="20" style="8" bestFit="1" customWidth="1"/>
    <col min="4867" max="4867" width="8.7109375" style="8" bestFit="1" customWidth="1"/>
    <col min="4868" max="4868" width="8" style="8" customWidth="1"/>
    <col min="4869" max="4869" width="19.7109375" style="8" bestFit="1" customWidth="1"/>
    <col min="4870" max="4870" width="69.28515625" style="8" bestFit="1" customWidth="1"/>
    <col min="4871" max="5120" width="8" style="8" customWidth="1"/>
    <col min="5121" max="5121" width="19.7109375" style="8" bestFit="1" customWidth="1"/>
    <col min="5122" max="5122" width="20" style="8" bestFit="1" customWidth="1"/>
    <col min="5123" max="5123" width="8.7109375" style="8" bestFit="1" customWidth="1"/>
    <col min="5124" max="5124" width="8" style="8" customWidth="1"/>
    <col min="5125" max="5125" width="19.7109375" style="8" bestFit="1" customWidth="1"/>
    <col min="5126" max="5126" width="69.28515625" style="8" bestFit="1" customWidth="1"/>
    <col min="5127" max="5376" width="8" style="8" customWidth="1"/>
    <col min="5377" max="5377" width="19.7109375" style="8" bestFit="1" customWidth="1"/>
    <col min="5378" max="5378" width="20" style="8" bestFit="1" customWidth="1"/>
    <col min="5379" max="5379" width="8.7109375" style="8" bestFit="1" customWidth="1"/>
    <col min="5380" max="5380" width="8" style="8" customWidth="1"/>
    <col min="5381" max="5381" width="19.7109375" style="8" bestFit="1" customWidth="1"/>
    <col min="5382" max="5382" width="69.28515625" style="8" bestFit="1" customWidth="1"/>
    <col min="5383" max="5632" width="8" style="8" customWidth="1"/>
    <col min="5633" max="5633" width="19.7109375" style="8" bestFit="1" customWidth="1"/>
    <col min="5634" max="5634" width="20" style="8" bestFit="1" customWidth="1"/>
    <col min="5635" max="5635" width="8.7109375" style="8" bestFit="1" customWidth="1"/>
    <col min="5636" max="5636" width="8" style="8" customWidth="1"/>
    <col min="5637" max="5637" width="19.7109375" style="8" bestFit="1" customWidth="1"/>
    <col min="5638" max="5638" width="69.28515625" style="8" bestFit="1" customWidth="1"/>
    <col min="5639" max="5888" width="8" style="8" customWidth="1"/>
    <col min="5889" max="5889" width="19.7109375" style="8" bestFit="1" customWidth="1"/>
    <col min="5890" max="5890" width="20" style="8" bestFit="1" customWidth="1"/>
    <col min="5891" max="5891" width="8.7109375" style="8" bestFit="1" customWidth="1"/>
    <col min="5892" max="5892" width="8" style="8" customWidth="1"/>
    <col min="5893" max="5893" width="19.7109375" style="8" bestFit="1" customWidth="1"/>
    <col min="5894" max="5894" width="69.28515625" style="8" bestFit="1" customWidth="1"/>
    <col min="5895" max="6144" width="8" style="8" customWidth="1"/>
    <col min="6145" max="6145" width="19.7109375" style="8" bestFit="1" customWidth="1"/>
    <col min="6146" max="6146" width="20" style="8" bestFit="1" customWidth="1"/>
    <col min="6147" max="6147" width="8.7109375" style="8" bestFit="1" customWidth="1"/>
    <col min="6148" max="6148" width="8" style="8" customWidth="1"/>
    <col min="6149" max="6149" width="19.7109375" style="8" bestFit="1" customWidth="1"/>
    <col min="6150" max="6150" width="69.28515625" style="8" bestFit="1" customWidth="1"/>
    <col min="6151" max="6400" width="8" style="8" customWidth="1"/>
    <col min="6401" max="6401" width="19.7109375" style="8" bestFit="1" customWidth="1"/>
    <col min="6402" max="6402" width="20" style="8" bestFit="1" customWidth="1"/>
    <col min="6403" max="6403" width="8.7109375" style="8" bestFit="1" customWidth="1"/>
    <col min="6404" max="6404" width="8" style="8" customWidth="1"/>
    <col min="6405" max="6405" width="19.7109375" style="8" bestFit="1" customWidth="1"/>
    <col min="6406" max="6406" width="69.28515625" style="8" bestFit="1" customWidth="1"/>
    <col min="6407" max="6656" width="8" style="8" customWidth="1"/>
    <col min="6657" max="6657" width="19.7109375" style="8" bestFit="1" customWidth="1"/>
    <col min="6658" max="6658" width="20" style="8" bestFit="1" customWidth="1"/>
    <col min="6659" max="6659" width="8.7109375" style="8" bestFit="1" customWidth="1"/>
    <col min="6660" max="6660" width="8" style="8" customWidth="1"/>
    <col min="6661" max="6661" width="19.7109375" style="8" bestFit="1" customWidth="1"/>
    <col min="6662" max="6662" width="69.28515625" style="8" bestFit="1" customWidth="1"/>
    <col min="6663" max="6912" width="8" style="8" customWidth="1"/>
    <col min="6913" max="6913" width="19.7109375" style="8" bestFit="1" customWidth="1"/>
    <col min="6914" max="6914" width="20" style="8" bestFit="1" customWidth="1"/>
    <col min="6915" max="6915" width="8.7109375" style="8" bestFit="1" customWidth="1"/>
    <col min="6916" max="6916" width="8" style="8" customWidth="1"/>
    <col min="6917" max="6917" width="19.7109375" style="8" bestFit="1" customWidth="1"/>
    <col min="6918" max="6918" width="69.28515625" style="8" bestFit="1" customWidth="1"/>
    <col min="6919" max="7168" width="8" style="8" customWidth="1"/>
    <col min="7169" max="7169" width="19.7109375" style="8" bestFit="1" customWidth="1"/>
    <col min="7170" max="7170" width="20" style="8" bestFit="1" customWidth="1"/>
    <col min="7171" max="7171" width="8.7109375" style="8" bestFit="1" customWidth="1"/>
    <col min="7172" max="7172" width="8" style="8" customWidth="1"/>
    <col min="7173" max="7173" width="19.7109375" style="8" bestFit="1" customWidth="1"/>
    <col min="7174" max="7174" width="69.28515625" style="8" bestFit="1" customWidth="1"/>
    <col min="7175" max="7424" width="8" style="8" customWidth="1"/>
    <col min="7425" max="7425" width="19.7109375" style="8" bestFit="1" customWidth="1"/>
    <col min="7426" max="7426" width="20" style="8" bestFit="1" customWidth="1"/>
    <col min="7427" max="7427" width="8.7109375" style="8" bestFit="1" customWidth="1"/>
    <col min="7428" max="7428" width="8" style="8" customWidth="1"/>
    <col min="7429" max="7429" width="19.7109375" style="8" bestFit="1" customWidth="1"/>
    <col min="7430" max="7430" width="69.28515625" style="8" bestFit="1" customWidth="1"/>
    <col min="7431" max="7680" width="8" style="8" customWidth="1"/>
    <col min="7681" max="7681" width="19.7109375" style="8" bestFit="1" customWidth="1"/>
    <col min="7682" max="7682" width="20" style="8" bestFit="1" customWidth="1"/>
    <col min="7683" max="7683" width="8.7109375" style="8" bestFit="1" customWidth="1"/>
    <col min="7684" max="7684" width="8" style="8" customWidth="1"/>
    <col min="7685" max="7685" width="19.7109375" style="8" bestFit="1" customWidth="1"/>
    <col min="7686" max="7686" width="69.28515625" style="8" bestFit="1" customWidth="1"/>
    <col min="7687" max="7936" width="8" style="8" customWidth="1"/>
    <col min="7937" max="7937" width="19.7109375" style="8" bestFit="1" customWidth="1"/>
    <col min="7938" max="7938" width="20" style="8" bestFit="1" customWidth="1"/>
    <col min="7939" max="7939" width="8.7109375" style="8" bestFit="1" customWidth="1"/>
    <col min="7940" max="7940" width="8" style="8" customWidth="1"/>
    <col min="7941" max="7941" width="19.7109375" style="8" bestFit="1" customWidth="1"/>
    <col min="7942" max="7942" width="69.28515625" style="8" bestFit="1" customWidth="1"/>
    <col min="7943" max="8192" width="8" style="8" customWidth="1"/>
    <col min="8193" max="8193" width="19.7109375" style="8" bestFit="1" customWidth="1"/>
    <col min="8194" max="8194" width="20" style="8" bestFit="1" customWidth="1"/>
    <col min="8195" max="8195" width="8.7109375" style="8" bestFit="1" customWidth="1"/>
    <col min="8196" max="8196" width="8" style="8" customWidth="1"/>
    <col min="8197" max="8197" width="19.7109375" style="8" bestFit="1" customWidth="1"/>
    <col min="8198" max="8198" width="69.28515625" style="8" bestFit="1" customWidth="1"/>
    <col min="8199" max="8448" width="8" style="8" customWidth="1"/>
    <col min="8449" max="8449" width="19.7109375" style="8" bestFit="1" customWidth="1"/>
    <col min="8450" max="8450" width="20" style="8" bestFit="1" customWidth="1"/>
    <col min="8451" max="8451" width="8.7109375" style="8" bestFit="1" customWidth="1"/>
    <col min="8452" max="8452" width="8" style="8" customWidth="1"/>
    <col min="8453" max="8453" width="19.7109375" style="8" bestFit="1" customWidth="1"/>
    <col min="8454" max="8454" width="69.28515625" style="8" bestFit="1" customWidth="1"/>
    <col min="8455" max="8704" width="8" style="8" customWidth="1"/>
    <col min="8705" max="8705" width="19.7109375" style="8" bestFit="1" customWidth="1"/>
    <col min="8706" max="8706" width="20" style="8" bestFit="1" customWidth="1"/>
    <col min="8707" max="8707" width="8.7109375" style="8" bestFit="1" customWidth="1"/>
    <col min="8708" max="8708" width="8" style="8" customWidth="1"/>
    <col min="8709" max="8709" width="19.7109375" style="8" bestFit="1" customWidth="1"/>
    <col min="8710" max="8710" width="69.28515625" style="8" bestFit="1" customWidth="1"/>
    <col min="8711" max="8960" width="8" style="8" customWidth="1"/>
    <col min="8961" max="8961" width="19.7109375" style="8" bestFit="1" customWidth="1"/>
    <col min="8962" max="8962" width="20" style="8" bestFit="1" customWidth="1"/>
    <col min="8963" max="8963" width="8.7109375" style="8" bestFit="1" customWidth="1"/>
    <col min="8964" max="8964" width="8" style="8" customWidth="1"/>
    <col min="8965" max="8965" width="19.7109375" style="8" bestFit="1" customWidth="1"/>
    <col min="8966" max="8966" width="69.28515625" style="8" bestFit="1" customWidth="1"/>
    <col min="8967" max="9216" width="8" style="8" customWidth="1"/>
    <col min="9217" max="9217" width="19.7109375" style="8" bestFit="1" customWidth="1"/>
    <col min="9218" max="9218" width="20" style="8" bestFit="1" customWidth="1"/>
    <col min="9219" max="9219" width="8.7109375" style="8" bestFit="1" customWidth="1"/>
    <col min="9220" max="9220" width="8" style="8" customWidth="1"/>
    <col min="9221" max="9221" width="19.7109375" style="8" bestFit="1" customWidth="1"/>
    <col min="9222" max="9222" width="69.28515625" style="8" bestFit="1" customWidth="1"/>
    <col min="9223" max="9472" width="8" style="8" customWidth="1"/>
    <col min="9473" max="9473" width="19.7109375" style="8" bestFit="1" customWidth="1"/>
    <col min="9474" max="9474" width="20" style="8" bestFit="1" customWidth="1"/>
    <col min="9475" max="9475" width="8.7109375" style="8" bestFit="1" customWidth="1"/>
    <col min="9476" max="9476" width="8" style="8" customWidth="1"/>
    <col min="9477" max="9477" width="19.7109375" style="8" bestFit="1" customWidth="1"/>
    <col min="9478" max="9478" width="69.28515625" style="8" bestFit="1" customWidth="1"/>
    <col min="9479" max="9728" width="8" style="8" customWidth="1"/>
    <col min="9729" max="9729" width="19.7109375" style="8" bestFit="1" customWidth="1"/>
    <col min="9730" max="9730" width="20" style="8" bestFit="1" customWidth="1"/>
    <col min="9731" max="9731" width="8.7109375" style="8" bestFit="1" customWidth="1"/>
    <col min="9732" max="9732" width="8" style="8" customWidth="1"/>
    <col min="9733" max="9733" width="19.7109375" style="8" bestFit="1" customWidth="1"/>
    <col min="9734" max="9734" width="69.28515625" style="8" bestFit="1" customWidth="1"/>
    <col min="9735" max="9984" width="8" style="8" customWidth="1"/>
    <col min="9985" max="9985" width="19.7109375" style="8" bestFit="1" customWidth="1"/>
    <col min="9986" max="9986" width="20" style="8" bestFit="1" customWidth="1"/>
    <col min="9987" max="9987" width="8.7109375" style="8" bestFit="1" customWidth="1"/>
    <col min="9988" max="9988" width="8" style="8" customWidth="1"/>
    <col min="9989" max="9989" width="19.7109375" style="8" bestFit="1" customWidth="1"/>
    <col min="9990" max="9990" width="69.28515625" style="8" bestFit="1" customWidth="1"/>
    <col min="9991" max="10240" width="8" style="8" customWidth="1"/>
    <col min="10241" max="10241" width="19.7109375" style="8" bestFit="1" customWidth="1"/>
    <col min="10242" max="10242" width="20" style="8" bestFit="1" customWidth="1"/>
    <col min="10243" max="10243" width="8.7109375" style="8" bestFit="1" customWidth="1"/>
    <col min="10244" max="10244" width="8" style="8" customWidth="1"/>
    <col min="10245" max="10245" width="19.7109375" style="8" bestFit="1" customWidth="1"/>
    <col min="10246" max="10246" width="69.28515625" style="8" bestFit="1" customWidth="1"/>
    <col min="10247" max="10496" width="8" style="8" customWidth="1"/>
    <col min="10497" max="10497" width="19.7109375" style="8" bestFit="1" customWidth="1"/>
    <col min="10498" max="10498" width="20" style="8" bestFit="1" customWidth="1"/>
    <col min="10499" max="10499" width="8.7109375" style="8" bestFit="1" customWidth="1"/>
    <col min="10500" max="10500" width="8" style="8" customWidth="1"/>
    <col min="10501" max="10501" width="19.7109375" style="8" bestFit="1" customWidth="1"/>
    <col min="10502" max="10502" width="69.28515625" style="8" bestFit="1" customWidth="1"/>
    <col min="10503" max="10752" width="8" style="8" customWidth="1"/>
    <col min="10753" max="10753" width="19.7109375" style="8" bestFit="1" customWidth="1"/>
    <col min="10754" max="10754" width="20" style="8" bestFit="1" customWidth="1"/>
    <col min="10755" max="10755" width="8.7109375" style="8" bestFit="1" customWidth="1"/>
    <col min="10756" max="10756" width="8" style="8" customWidth="1"/>
    <col min="10757" max="10757" width="19.7109375" style="8" bestFit="1" customWidth="1"/>
    <col min="10758" max="10758" width="69.28515625" style="8" bestFit="1" customWidth="1"/>
    <col min="10759" max="11008" width="8" style="8" customWidth="1"/>
    <col min="11009" max="11009" width="19.7109375" style="8" bestFit="1" customWidth="1"/>
    <col min="11010" max="11010" width="20" style="8" bestFit="1" customWidth="1"/>
    <col min="11011" max="11011" width="8.7109375" style="8" bestFit="1" customWidth="1"/>
    <col min="11012" max="11012" width="8" style="8" customWidth="1"/>
    <col min="11013" max="11013" width="19.7109375" style="8" bestFit="1" customWidth="1"/>
    <col min="11014" max="11014" width="69.28515625" style="8" bestFit="1" customWidth="1"/>
    <col min="11015" max="11264" width="8" style="8" customWidth="1"/>
    <col min="11265" max="11265" width="19.7109375" style="8" bestFit="1" customWidth="1"/>
    <col min="11266" max="11266" width="20" style="8" bestFit="1" customWidth="1"/>
    <col min="11267" max="11267" width="8.7109375" style="8" bestFit="1" customWidth="1"/>
    <col min="11268" max="11268" width="8" style="8" customWidth="1"/>
    <col min="11269" max="11269" width="19.7109375" style="8" bestFit="1" customWidth="1"/>
    <col min="11270" max="11270" width="69.28515625" style="8" bestFit="1" customWidth="1"/>
    <col min="11271" max="11520" width="8" style="8" customWidth="1"/>
    <col min="11521" max="11521" width="19.7109375" style="8" bestFit="1" customWidth="1"/>
    <col min="11522" max="11522" width="20" style="8" bestFit="1" customWidth="1"/>
    <col min="11523" max="11523" width="8.7109375" style="8" bestFit="1" customWidth="1"/>
    <col min="11524" max="11524" width="8" style="8" customWidth="1"/>
    <col min="11525" max="11525" width="19.7109375" style="8" bestFit="1" customWidth="1"/>
    <col min="11526" max="11526" width="69.28515625" style="8" bestFit="1" customWidth="1"/>
    <col min="11527" max="11776" width="8" style="8" customWidth="1"/>
    <col min="11777" max="11777" width="19.7109375" style="8" bestFit="1" customWidth="1"/>
    <col min="11778" max="11778" width="20" style="8" bestFit="1" customWidth="1"/>
    <col min="11779" max="11779" width="8.7109375" style="8" bestFit="1" customWidth="1"/>
    <col min="11780" max="11780" width="8" style="8" customWidth="1"/>
    <col min="11781" max="11781" width="19.7109375" style="8" bestFit="1" customWidth="1"/>
    <col min="11782" max="11782" width="69.28515625" style="8" bestFit="1" customWidth="1"/>
    <col min="11783" max="12032" width="8" style="8" customWidth="1"/>
    <col min="12033" max="12033" width="19.7109375" style="8" bestFit="1" customWidth="1"/>
    <col min="12034" max="12034" width="20" style="8" bestFit="1" customWidth="1"/>
    <col min="12035" max="12035" width="8.7109375" style="8" bestFit="1" customWidth="1"/>
    <col min="12036" max="12036" width="8" style="8" customWidth="1"/>
    <col min="12037" max="12037" width="19.7109375" style="8" bestFit="1" customWidth="1"/>
    <col min="12038" max="12038" width="69.28515625" style="8" bestFit="1" customWidth="1"/>
    <col min="12039" max="12288" width="8" style="8" customWidth="1"/>
    <col min="12289" max="12289" width="19.7109375" style="8" bestFit="1" customWidth="1"/>
    <col min="12290" max="12290" width="20" style="8" bestFit="1" customWidth="1"/>
    <col min="12291" max="12291" width="8.7109375" style="8" bestFit="1" customWidth="1"/>
    <col min="12292" max="12292" width="8" style="8" customWidth="1"/>
    <col min="12293" max="12293" width="19.7109375" style="8" bestFit="1" customWidth="1"/>
    <col min="12294" max="12294" width="69.28515625" style="8" bestFit="1" customWidth="1"/>
    <col min="12295" max="12544" width="8" style="8" customWidth="1"/>
    <col min="12545" max="12545" width="19.7109375" style="8" bestFit="1" customWidth="1"/>
    <col min="12546" max="12546" width="20" style="8" bestFit="1" customWidth="1"/>
    <col min="12547" max="12547" width="8.7109375" style="8" bestFit="1" customWidth="1"/>
    <col min="12548" max="12548" width="8" style="8" customWidth="1"/>
    <col min="12549" max="12549" width="19.7109375" style="8" bestFit="1" customWidth="1"/>
    <col min="12550" max="12550" width="69.28515625" style="8" bestFit="1" customWidth="1"/>
    <col min="12551" max="12800" width="8" style="8" customWidth="1"/>
    <col min="12801" max="12801" width="19.7109375" style="8" bestFit="1" customWidth="1"/>
    <col min="12802" max="12802" width="20" style="8" bestFit="1" customWidth="1"/>
    <col min="12803" max="12803" width="8.7109375" style="8" bestFit="1" customWidth="1"/>
    <col min="12804" max="12804" width="8" style="8" customWidth="1"/>
    <col min="12805" max="12805" width="19.7109375" style="8" bestFit="1" customWidth="1"/>
    <col min="12806" max="12806" width="69.28515625" style="8" bestFit="1" customWidth="1"/>
    <col min="12807" max="13056" width="8" style="8" customWidth="1"/>
    <col min="13057" max="13057" width="19.7109375" style="8" bestFit="1" customWidth="1"/>
    <col min="13058" max="13058" width="20" style="8" bestFit="1" customWidth="1"/>
    <col min="13059" max="13059" width="8.7109375" style="8" bestFit="1" customWidth="1"/>
    <col min="13060" max="13060" width="8" style="8" customWidth="1"/>
    <col min="13061" max="13061" width="19.7109375" style="8" bestFit="1" customWidth="1"/>
    <col min="13062" max="13062" width="69.28515625" style="8" bestFit="1" customWidth="1"/>
    <col min="13063" max="13312" width="8" style="8" customWidth="1"/>
    <col min="13313" max="13313" width="19.7109375" style="8" bestFit="1" customWidth="1"/>
    <col min="13314" max="13314" width="20" style="8" bestFit="1" customWidth="1"/>
    <col min="13315" max="13315" width="8.7109375" style="8" bestFit="1" customWidth="1"/>
    <col min="13316" max="13316" width="8" style="8" customWidth="1"/>
    <col min="13317" max="13317" width="19.7109375" style="8" bestFit="1" customWidth="1"/>
    <col min="13318" max="13318" width="69.28515625" style="8" bestFit="1" customWidth="1"/>
    <col min="13319" max="13568" width="8" style="8" customWidth="1"/>
    <col min="13569" max="13569" width="19.7109375" style="8" bestFit="1" customWidth="1"/>
    <col min="13570" max="13570" width="20" style="8" bestFit="1" customWidth="1"/>
    <col min="13571" max="13571" width="8.7109375" style="8" bestFit="1" customWidth="1"/>
    <col min="13572" max="13572" width="8" style="8" customWidth="1"/>
    <col min="13573" max="13573" width="19.7109375" style="8" bestFit="1" customWidth="1"/>
    <col min="13574" max="13574" width="69.28515625" style="8" bestFit="1" customWidth="1"/>
    <col min="13575" max="13824" width="8" style="8" customWidth="1"/>
    <col min="13825" max="13825" width="19.7109375" style="8" bestFit="1" customWidth="1"/>
    <col min="13826" max="13826" width="20" style="8" bestFit="1" customWidth="1"/>
    <col min="13827" max="13827" width="8.7109375" style="8" bestFit="1" customWidth="1"/>
    <col min="13828" max="13828" width="8" style="8" customWidth="1"/>
    <col min="13829" max="13829" width="19.7109375" style="8" bestFit="1" customWidth="1"/>
    <col min="13830" max="13830" width="69.28515625" style="8" bestFit="1" customWidth="1"/>
    <col min="13831" max="14080" width="8" style="8" customWidth="1"/>
    <col min="14081" max="14081" width="19.7109375" style="8" bestFit="1" customWidth="1"/>
    <col min="14082" max="14082" width="20" style="8" bestFit="1" customWidth="1"/>
    <col min="14083" max="14083" width="8.7109375" style="8" bestFit="1" customWidth="1"/>
    <col min="14084" max="14084" width="8" style="8" customWidth="1"/>
    <col min="14085" max="14085" width="19.7109375" style="8" bestFit="1" customWidth="1"/>
    <col min="14086" max="14086" width="69.28515625" style="8" bestFit="1" customWidth="1"/>
    <col min="14087" max="14336" width="8" style="8" customWidth="1"/>
    <col min="14337" max="14337" width="19.7109375" style="8" bestFit="1" customWidth="1"/>
    <col min="14338" max="14338" width="20" style="8" bestFit="1" customWidth="1"/>
    <col min="14339" max="14339" width="8.7109375" style="8" bestFit="1" customWidth="1"/>
    <col min="14340" max="14340" width="8" style="8" customWidth="1"/>
    <col min="14341" max="14341" width="19.7109375" style="8" bestFit="1" customWidth="1"/>
    <col min="14342" max="14342" width="69.28515625" style="8" bestFit="1" customWidth="1"/>
    <col min="14343" max="14592" width="8" style="8" customWidth="1"/>
    <col min="14593" max="14593" width="19.7109375" style="8" bestFit="1" customWidth="1"/>
    <col min="14594" max="14594" width="20" style="8" bestFit="1" customWidth="1"/>
    <col min="14595" max="14595" width="8.7109375" style="8" bestFit="1" customWidth="1"/>
    <col min="14596" max="14596" width="8" style="8" customWidth="1"/>
    <col min="14597" max="14597" width="19.7109375" style="8" bestFit="1" customWidth="1"/>
    <col min="14598" max="14598" width="69.28515625" style="8" bestFit="1" customWidth="1"/>
    <col min="14599" max="14848" width="8" style="8" customWidth="1"/>
    <col min="14849" max="14849" width="19.7109375" style="8" bestFit="1" customWidth="1"/>
    <col min="14850" max="14850" width="20" style="8" bestFit="1" customWidth="1"/>
    <col min="14851" max="14851" width="8.7109375" style="8" bestFit="1" customWidth="1"/>
    <col min="14852" max="14852" width="8" style="8" customWidth="1"/>
    <col min="14853" max="14853" width="19.7109375" style="8" bestFit="1" customWidth="1"/>
    <col min="14854" max="14854" width="69.28515625" style="8" bestFit="1" customWidth="1"/>
    <col min="14855" max="15104" width="8" style="8" customWidth="1"/>
    <col min="15105" max="15105" width="19.7109375" style="8" bestFit="1" customWidth="1"/>
    <col min="15106" max="15106" width="20" style="8" bestFit="1" customWidth="1"/>
    <col min="15107" max="15107" width="8.7109375" style="8" bestFit="1" customWidth="1"/>
    <col min="15108" max="15108" width="8" style="8" customWidth="1"/>
    <col min="15109" max="15109" width="19.7109375" style="8" bestFit="1" customWidth="1"/>
    <col min="15110" max="15110" width="69.28515625" style="8" bestFit="1" customWidth="1"/>
    <col min="15111" max="15360" width="8" style="8" customWidth="1"/>
    <col min="15361" max="15361" width="19.7109375" style="8" bestFit="1" customWidth="1"/>
    <col min="15362" max="15362" width="20" style="8" bestFit="1" customWidth="1"/>
    <col min="15363" max="15363" width="8.7109375" style="8" bestFit="1" customWidth="1"/>
    <col min="15364" max="15364" width="8" style="8" customWidth="1"/>
    <col min="15365" max="15365" width="19.7109375" style="8" bestFit="1" customWidth="1"/>
    <col min="15366" max="15366" width="69.28515625" style="8" bestFit="1" customWidth="1"/>
    <col min="15367" max="15616" width="8" style="8" customWidth="1"/>
    <col min="15617" max="15617" width="19.7109375" style="8" bestFit="1" customWidth="1"/>
    <col min="15618" max="15618" width="20" style="8" bestFit="1" customWidth="1"/>
    <col min="15619" max="15619" width="8.7109375" style="8" bestFit="1" customWidth="1"/>
    <col min="15620" max="15620" width="8" style="8" customWidth="1"/>
    <col min="15621" max="15621" width="19.7109375" style="8" bestFit="1" customWidth="1"/>
    <col min="15622" max="15622" width="69.28515625" style="8" bestFit="1" customWidth="1"/>
    <col min="15623" max="15872" width="8" style="8" customWidth="1"/>
    <col min="15873" max="15873" width="19.7109375" style="8" bestFit="1" customWidth="1"/>
    <col min="15874" max="15874" width="20" style="8" bestFit="1" customWidth="1"/>
    <col min="15875" max="15875" width="8.7109375" style="8" bestFit="1" customWidth="1"/>
    <col min="15876" max="15876" width="8" style="8" customWidth="1"/>
    <col min="15877" max="15877" width="19.7109375" style="8" bestFit="1" customWidth="1"/>
    <col min="15878" max="15878" width="69.28515625" style="8" bestFit="1" customWidth="1"/>
    <col min="15879" max="16128" width="8" style="8" customWidth="1"/>
    <col min="16129" max="16129" width="19.7109375" style="8" bestFit="1" customWidth="1"/>
    <col min="16130" max="16130" width="20" style="8" bestFit="1" customWidth="1"/>
    <col min="16131" max="16131" width="8.7109375" style="8" bestFit="1" customWidth="1"/>
    <col min="16132" max="16132" width="8" style="8" customWidth="1"/>
    <col min="16133" max="16133" width="19.7109375" style="8" bestFit="1" customWidth="1"/>
    <col min="16134" max="16134" width="69.28515625" style="8" bestFit="1" customWidth="1"/>
    <col min="16135" max="16384" width="8" style="8" customWidth="1"/>
  </cols>
  <sheetData>
    <row r="1" spans="1:2" ht="12" thickBot="1" x14ac:dyDescent="0.25"/>
    <row r="2" spans="1:2" ht="12" thickBot="1" x14ac:dyDescent="0.25">
      <c r="A2" s="9" t="s">
        <v>12</v>
      </c>
      <c r="B2" s="10"/>
    </row>
    <row r="3" spans="1:2" x14ac:dyDescent="0.2">
      <c r="A3" s="12" t="s">
        <v>13</v>
      </c>
      <c r="B3" s="13"/>
    </row>
    <row r="4" spans="1:2" x14ac:dyDescent="0.2">
      <c r="A4" s="14" t="s">
        <v>14</v>
      </c>
      <c r="B4" s="15"/>
    </row>
    <row r="5" spans="1:2" x14ac:dyDescent="0.2">
      <c r="A5" s="14" t="s">
        <v>15</v>
      </c>
      <c r="B5" s="15"/>
    </row>
    <row r="6" spans="1:2" x14ac:dyDescent="0.2">
      <c r="A6" s="14" t="s">
        <v>16</v>
      </c>
      <c r="B6" s="16"/>
    </row>
    <row r="7" spans="1:2" x14ac:dyDescent="0.2">
      <c r="A7" s="14" t="s">
        <v>17</v>
      </c>
      <c r="B7" s="16" t="s">
        <v>54</v>
      </c>
    </row>
    <row r="8" spans="1:2" x14ac:dyDescent="0.2">
      <c r="A8" s="14" t="s">
        <v>19</v>
      </c>
      <c r="B8" s="16"/>
    </row>
    <row r="9" spans="1:2" x14ac:dyDescent="0.2">
      <c r="A9" s="14" t="s">
        <v>20</v>
      </c>
      <c r="B9" s="16"/>
    </row>
    <row r="10" spans="1:2" x14ac:dyDescent="0.2">
      <c r="A10" s="14" t="s">
        <v>21</v>
      </c>
      <c r="B10" s="16"/>
    </row>
    <row r="11" spans="1:2" x14ac:dyDescent="0.2">
      <c r="A11" s="14" t="s">
        <v>22</v>
      </c>
      <c r="B11" s="16"/>
    </row>
    <row r="12" spans="1:2" x14ac:dyDescent="0.2">
      <c r="A12" s="14" t="s">
        <v>23</v>
      </c>
      <c r="B12" s="15"/>
    </row>
    <row r="13" spans="1:2" x14ac:dyDescent="0.2">
      <c r="A13" s="14" t="s">
        <v>24</v>
      </c>
      <c r="B13" s="15"/>
    </row>
    <row r="14" spans="1:2" x14ac:dyDescent="0.2">
      <c r="A14" s="14" t="s">
        <v>25</v>
      </c>
      <c r="B14" s="16"/>
    </row>
    <row r="15" spans="1:2" ht="12" thickBot="1" x14ac:dyDescent="0.25">
      <c r="A15" s="11" t="s">
        <v>26</v>
      </c>
      <c r="B15" s="17"/>
    </row>
    <row r="18" spans="1:2" ht="12" thickBot="1" x14ac:dyDescent="0.25"/>
    <row r="19" spans="1:2" ht="12" thickBot="1" x14ac:dyDescent="0.25">
      <c r="A19" s="9" t="s">
        <v>27</v>
      </c>
      <c r="B19" s="10"/>
    </row>
    <row r="20" spans="1:2" x14ac:dyDescent="0.2">
      <c r="A20" s="12" t="s">
        <v>13</v>
      </c>
      <c r="B20" s="13"/>
    </row>
    <row r="21" spans="1:2" x14ac:dyDescent="0.2">
      <c r="A21" s="14" t="s">
        <v>28</v>
      </c>
      <c r="B21" s="16" t="s">
        <v>29</v>
      </c>
    </row>
    <row r="22" spans="1:2" x14ac:dyDescent="0.2">
      <c r="A22" s="14" t="s">
        <v>30</v>
      </c>
      <c r="B22" s="16"/>
    </row>
    <row r="23" spans="1:2" x14ac:dyDescent="0.2">
      <c r="A23" s="14" t="s">
        <v>31</v>
      </c>
      <c r="B23" s="18">
        <v>1</v>
      </c>
    </row>
    <row r="24" spans="1:2" x14ac:dyDescent="0.2">
      <c r="A24" s="14" t="s">
        <v>32</v>
      </c>
      <c r="B24" s="16"/>
    </row>
    <row r="25" spans="1:2" x14ac:dyDescent="0.2">
      <c r="A25" s="14" t="s">
        <v>33</v>
      </c>
      <c r="B25" s="16"/>
    </row>
    <row r="26" spans="1:2" x14ac:dyDescent="0.2">
      <c r="A26" s="14" t="s">
        <v>34</v>
      </c>
      <c r="B26" s="19"/>
    </row>
    <row r="27" spans="1:2" x14ac:dyDescent="0.2">
      <c r="A27" s="14" t="s">
        <v>35</v>
      </c>
      <c r="B27" s="20"/>
    </row>
    <row r="28" spans="1:2" x14ac:dyDescent="0.2">
      <c r="A28" s="14" t="s">
        <v>36</v>
      </c>
      <c r="B28" s="16"/>
    </row>
    <row r="29" spans="1:2" x14ac:dyDescent="0.2">
      <c r="A29" s="14" t="s">
        <v>37</v>
      </c>
      <c r="B29" s="16"/>
    </row>
    <row r="30" spans="1:2" x14ac:dyDescent="0.2">
      <c r="A30" s="14" t="s">
        <v>38</v>
      </c>
      <c r="B30" s="15"/>
    </row>
    <row r="31" spans="1:2" x14ac:dyDescent="0.2">
      <c r="A31" s="14" t="s">
        <v>39</v>
      </c>
      <c r="B31" s="16" t="s">
        <v>18</v>
      </c>
    </row>
    <row r="32" spans="1:2" x14ac:dyDescent="0.2">
      <c r="A32" s="14" t="s">
        <v>25</v>
      </c>
      <c r="B32" s="16"/>
    </row>
    <row r="33" spans="1:2" ht="12" thickBot="1" x14ac:dyDescent="0.25">
      <c r="A33" s="11" t="s">
        <v>26</v>
      </c>
      <c r="B33" s="17"/>
    </row>
  </sheetData>
  <dataValidations count="4">
    <dataValidation type="list" allowBlank="1" showInputMessage="1" showErrorMessage="1" sqref="B27">
      <formula1>"Actual/Actual (ISDA),Actual/360,30/360 (Bond Basis),30E/360 (Eurobond Basis),Actual/365 (Fixed),Actual/Actual (ISMA),Actual/Actual (AFB),'1/1,30/360 (Italian),Simple"</formula1>
    </dataValidation>
    <dataValidation type="list" allowBlank="1" showInputMessage="1" showErrorMessage="1" sqref="B22">
      <formula1>"EUR,USD,GBP,JPY,CHF"</formula1>
    </dataValidation>
    <dataValidation type="list" allowBlank="1" showInputMessage="1" showErrorMessage="1" sqref="B7 IX7 ST7 ACP7 AML7 AWH7 BGD7 BPZ7 BZV7 CJR7 CTN7 DDJ7 DNF7 DXB7 EGX7 EQT7 FAP7 FKL7 FUH7 GED7 GNZ7 GXV7 HHR7 HRN7 IBJ7 ILF7 IVB7 JEX7 JOT7 JYP7 KIL7 KSH7 LCD7 LLZ7 LVV7 MFR7 MPN7 MZJ7 NJF7 NTB7 OCX7 OMT7 OWP7 PGL7 PQH7 QAD7 QJZ7 QTV7 RDR7 RNN7 RXJ7 SHF7 SRB7 TAX7 TKT7 TUP7 UEL7 UOH7 UYD7 VHZ7 VRV7 WBR7 WLN7 WVJ7 B65505 IX65505 ST65505 ACP65505 AML65505 AWH65505 BGD65505 BPZ65505 BZV65505 CJR65505 CTN65505 DDJ65505 DNF65505 DXB65505 EGX65505 EQT65505 FAP65505 FKL65505 FUH65505 GED65505 GNZ65505 GXV65505 HHR65505 HRN65505 IBJ65505 ILF65505 IVB65505 JEX65505 JOT65505 JYP65505 KIL65505 KSH65505 LCD65505 LLZ65505 LVV65505 MFR65505 MPN65505 MZJ65505 NJF65505 NTB65505 OCX65505 OMT65505 OWP65505 PGL65505 PQH65505 QAD65505 QJZ65505 QTV65505 RDR65505 RNN65505 RXJ65505 SHF65505 SRB65505 TAX65505 TKT65505 TUP65505 UEL65505 UOH65505 UYD65505 VHZ65505 VRV65505 WBR65505 WLN65505 WVJ65505 B131041 IX131041 ST131041 ACP131041 AML131041 AWH131041 BGD131041 BPZ131041 BZV131041 CJR131041 CTN131041 DDJ131041 DNF131041 DXB131041 EGX131041 EQT131041 FAP131041 FKL131041 FUH131041 GED131041 GNZ131041 GXV131041 HHR131041 HRN131041 IBJ131041 ILF131041 IVB131041 JEX131041 JOT131041 JYP131041 KIL131041 KSH131041 LCD131041 LLZ131041 LVV131041 MFR131041 MPN131041 MZJ131041 NJF131041 NTB131041 OCX131041 OMT131041 OWP131041 PGL131041 PQH131041 QAD131041 QJZ131041 QTV131041 RDR131041 RNN131041 RXJ131041 SHF131041 SRB131041 TAX131041 TKT131041 TUP131041 UEL131041 UOH131041 UYD131041 VHZ131041 VRV131041 WBR131041 WLN131041 WVJ131041 B196577 IX196577 ST196577 ACP196577 AML196577 AWH196577 BGD196577 BPZ196577 BZV196577 CJR196577 CTN196577 DDJ196577 DNF196577 DXB196577 EGX196577 EQT196577 FAP196577 FKL196577 FUH196577 GED196577 GNZ196577 GXV196577 HHR196577 HRN196577 IBJ196577 ILF196577 IVB196577 JEX196577 JOT196577 JYP196577 KIL196577 KSH196577 LCD196577 LLZ196577 LVV196577 MFR196577 MPN196577 MZJ196577 NJF196577 NTB196577 OCX196577 OMT196577 OWP196577 PGL196577 PQH196577 QAD196577 QJZ196577 QTV196577 RDR196577 RNN196577 RXJ196577 SHF196577 SRB196577 TAX196577 TKT196577 TUP196577 UEL196577 UOH196577 UYD196577 VHZ196577 VRV196577 WBR196577 WLN196577 WVJ196577 B262113 IX262113 ST262113 ACP262113 AML262113 AWH262113 BGD262113 BPZ262113 BZV262113 CJR262113 CTN262113 DDJ262113 DNF262113 DXB262113 EGX262113 EQT262113 FAP262113 FKL262113 FUH262113 GED262113 GNZ262113 GXV262113 HHR262113 HRN262113 IBJ262113 ILF262113 IVB262113 JEX262113 JOT262113 JYP262113 KIL262113 KSH262113 LCD262113 LLZ262113 LVV262113 MFR262113 MPN262113 MZJ262113 NJF262113 NTB262113 OCX262113 OMT262113 OWP262113 PGL262113 PQH262113 QAD262113 QJZ262113 QTV262113 RDR262113 RNN262113 RXJ262113 SHF262113 SRB262113 TAX262113 TKT262113 TUP262113 UEL262113 UOH262113 UYD262113 VHZ262113 VRV262113 WBR262113 WLN262113 WVJ262113 B327649 IX327649 ST327649 ACP327649 AML327649 AWH327649 BGD327649 BPZ327649 BZV327649 CJR327649 CTN327649 DDJ327649 DNF327649 DXB327649 EGX327649 EQT327649 FAP327649 FKL327649 FUH327649 GED327649 GNZ327649 GXV327649 HHR327649 HRN327649 IBJ327649 ILF327649 IVB327649 JEX327649 JOT327649 JYP327649 KIL327649 KSH327649 LCD327649 LLZ327649 LVV327649 MFR327649 MPN327649 MZJ327649 NJF327649 NTB327649 OCX327649 OMT327649 OWP327649 PGL327649 PQH327649 QAD327649 QJZ327649 QTV327649 RDR327649 RNN327649 RXJ327649 SHF327649 SRB327649 TAX327649 TKT327649 TUP327649 UEL327649 UOH327649 UYD327649 VHZ327649 VRV327649 WBR327649 WLN327649 WVJ327649 B393185 IX393185 ST393185 ACP393185 AML393185 AWH393185 BGD393185 BPZ393185 BZV393185 CJR393185 CTN393185 DDJ393185 DNF393185 DXB393185 EGX393185 EQT393185 FAP393185 FKL393185 FUH393185 GED393185 GNZ393185 GXV393185 HHR393185 HRN393185 IBJ393185 ILF393185 IVB393185 JEX393185 JOT393185 JYP393185 KIL393185 KSH393185 LCD393185 LLZ393185 LVV393185 MFR393185 MPN393185 MZJ393185 NJF393185 NTB393185 OCX393185 OMT393185 OWP393185 PGL393185 PQH393185 QAD393185 QJZ393185 QTV393185 RDR393185 RNN393185 RXJ393185 SHF393185 SRB393185 TAX393185 TKT393185 TUP393185 UEL393185 UOH393185 UYD393185 VHZ393185 VRV393185 WBR393185 WLN393185 WVJ393185 B458721 IX458721 ST458721 ACP458721 AML458721 AWH458721 BGD458721 BPZ458721 BZV458721 CJR458721 CTN458721 DDJ458721 DNF458721 DXB458721 EGX458721 EQT458721 FAP458721 FKL458721 FUH458721 GED458721 GNZ458721 GXV458721 HHR458721 HRN458721 IBJ458721 ILF458721 IVB458721 JEX458721 JOT458721 JYP458721 KIL458721 KSH458721 LCD458721 LLZ458721 LVV458721 MFR458721 MPN458721 MZJ458721 NJF458721 NTB458721 OCX458721 OMT458721 OWP458721 PGL458721 PQH458721 QAD458721 QJZ458721 QTV458721 RDR458721 RNN458721 RXJ458721 SHF458721 SRB458721 TAX458721 TKT458721 TUP458721 UEL458721 UOH458721 UYD458721 VHZ458721 VRV458721 WBR458721 WLN458721 WVJ458721 B524257 IX524257 ST524257 ACP524257 AML524257 AWH524257 BGD524257 BPZ524257 BZV524257 CJR524257 CTN524257 DDJ524257 DNF524257 DXB524257 EGX524257 EQT524257 FAP524257 FKL524257 FUH524257 GED524257 GNZ524257 GXV524257 HHR524257 HRN524257 IBJ524257 ILF524257 IVB524257 JEX524257 JOT524257 JYP524257 KIL524257 KSH524257 LCD524257 LLZ524257 LVV524257 MFR524257 MPN524257 MZJ524257 NJF524257 NTB524257 OCX524257 OMT524257 OWP524257 PGL524257 PQH524257 QAD524257 QJZ524257 QTV524257 RDR524257 RNN524257 RXJ524257 SHF524257 SRB524257 TAX524257 TKT524257 TUP524257 UEL524257 UOH524257 UYD524257 VHZ524257 VRV524257 WBR524257 WLN524257 WVJ524257 B589793 IX589793 ST589793 ACP589793 AML589793 AWH589793 BGD589793 BPZ589793 BZV589793 CJR589793 CTN589793 DDJ589793 DNF589793 DXB589793 EGX589793 EQT589793 FAP589793 FKL589793 FUH589793 GED589793 GNZ589793 GXV589793 HHR589793 HRN589793 IBJ589793 ILF589793 IVB589793 JEX589793 JOT589793 JYP589793 KIL589793 KSH589793 LCD589793 LLZ589793 LVV589793 MFR589793 MPN589793 MZJ589793 NJF589793 NTB589793 OCX589793 OMT589793 OWP589793 PGL589793 PQH589793 QAD589793 QJZ589793 QTV589793 RDR589793 RNN589793 RXJ589793 SHF589793 SRB589793 TAX589793 TKT589793 TUP589793 UEL589793 UOH589793 UYD589793 VHZ589793 VRV589793 WBR589793 WLN589793 WVJ589793 B655329 IX655329 ST655329 ACP655329 AML655329 AWH655329 BGD655329 BPZ655329 BZV655329 CJR655329 CTN655329 DDJ655329 DNF655329 DXB655329 EGX655329 EQT655329 FAP655329 FKL655329 FUH655329 GED655329 GNZ655329 GXV655329 HHR655329 HRN655329 IBJ655329 ILF655329 IVB655329 JEX655329 JOT655329 JYP655329 KIL655329 KSH655329 LCD655329 LLZ655329 LVV655329 MFR655329 MPN655329 MZJ655329 NJF655329 NTB655329 OCX655329 OMT655329 OWP655329 PGL655329 PQH655329 QAD655329 QJZ655329 QTV655329 RDR655329 RNN655329 RXJ655329 SHF655329 SRB655329 TAX655329 TKT655329 TUP655329 UEL655329 UOH655329 UYD655329 VHZ655329 VRV655329 WBR655329 WLN655329 WVJ655329 B720865 IX720865 ST720865 ACP720865 AML720865 AWH720865 BGD720865 BPZ720865 BZV720865 CJR720865 CTN720865 DDJ720865 DNF720865 DXB720865 EGX720865 EQT720865 FAP720865 FKL720865 FUH720865 GED720865 GNZ720865 GXV720865 HHR720865 HRN720865 IBJ720865 ILF720865 IVB720865 JEX720865 JOT720865 JYP720865 KIL720865 KSH720865 LCD720865 LLZ720865 LVV720865 MFR720865 MPN720865 MZJ720865 NJF720865 NTB720865 OCX720865 OMT720865 OWP720865 PGL720865 PQH720865 QAD720865 QJZ720865 QTV720865 RDR720865 RNN720865 RXJ720865 SHF720865 SRB720865 TAX720865 TKT720865 TUP720865 UEL720865 UOH720865 UYD720865 VHZ720865 VRV720865 WBR720865 WLN720865 WVJ720865 B786401 IX786401 ST786401 ACP786401 AML786401 AWH786401 BGD786401 BPZ786401 BZV786401 CJR786401 CTN786401 DDJ786401 DNF786401 DXB786401 EGX786401 EQT786401 FAP786401 FKL786401 FUH786401 GED786401 GNZ786401 GXV786401 HHR786401 HRN786401 IBJ786401 ILF786401 IVB786401 JEX786401 JOT786401 JYP786401 KIL786401 KSH786401 LCD786401 LLZ786401 LVV786401 MFR786401 MPN786401 MZJ786401 NJF786401 NTB786401 OCX786401 OMT786401 OWP786401 PGL786401 PQH786401 QAD786401 QJZ786401 QTV786401 RDR786401 RNN786401 RXJ786401 SHF786401 SRB786401 TAX786401 TKT786401 TUP786401 UEL786401 UOH786401 UYD786401 VHZ786401 VRV786401 WBR786401 WLN786401 WVJ786401 B851937 IX851937 ST851937 ACP851937 AML851937 AWH851937 BGD851937 BPZ851937 BZV851937 CJR851937 CTN851937 DDJ851937 DNF851937 DXB851937 EGX851937 EQT851937 FAP851937 FKL851937 FUH851937 GED851937 GNZ851937 GXV851937 HHR851937 HRN851937 IBJ851937 ILF851937 IVB851937 JEX851937 JOT851937 JYP851937 KIL851937 KSH851937 LCD851937 LLZ851937 LVV851937 MFR851937 MPN851937 MZJ851937 NJF851937 NTB851937 OCX851937 OMT851937 OWP851937 PGL851937 PQH851937 QAD851937 QJZ851937 QTV851937 RDR851937 RNN851937 RXJ851937 SHF851937 SRB851937 TAX851937 TKT851937 TUP851937 UEL851937 UOH851937 UYD851937 VHZ851937 VRV851937 WBR851937 WLN851937 WVJ851937 B917473 IX917473 ST917473 ACP917473 AML917473 AWH917473 BGD917473 BPZ917473 BZV917473 CJR917473 CTN917473 DDJ917473 DNF917473 DXB917473 EGX917473 EQT917473 FAP917473 FKL917473 FUH917473 GED917473 GNZ917473 GXV917473 HHR917473 HRN917473 IBJ917473 ILF917473 IVB917473 JEX917473 JOT917473 JYP917473 KIL917473 KSH917473 LCD917473 LLZ917473 LVV917473 MFR917473 MPN917473 MZJ917473 NJF917473 NTB917473 OCX917473 OMT917473 OWP917473 PGL917473 PQH917473 QAD917473 QJZ917473 QTV917473 RDR917473 RNN917473 RXJ917473 SHF917473 SRB917473 TAX917473 TKT917473 TUP917473 UEL917473 UOH917473 UYD917473 VHZ917473 VRV917473 WBR917473 WLN917473 WVJ917473 B983009 IX983009 ST983009 ACP983009 AML983009 AWH983009 BGD983009 BPZ983009 BZV983009 CJR983009 CTN983009 DDJ983009 DNF983009 DXB983009 EGX983009 EQT983009 FAP983009 FKL983009 FUH983009 GED983009 GNZ983009 GXV983009 HHR983009 HRN983009 IBJ983009 ILF983009 IVB983009 JEX983009 JOT983009 JYP983009 KIL983009 KSH983009 LCD983009 LLZ983009 LVV983009 MFR983009 MPN983009 MZJ983009 NJF983009 NTB983009 OCX983009 OMT983009 OWP983009 PGL983009 PQH983009 QAD983009 QJZ983009 QTV983009 RDR983009 RNN983009 RXJ983009 SHF983009 SRB983009 TAX983009 TKT983009 TUP983009 UEL983009 UOH983009 UYD983009 VHZ983009 VRV983009 WBR983009 WLN983009 WVJ983009 B65521 IX65521 ST65521 ACP65521 AML65521 AWH65521 BGD65521 BPZ65521 BZV65521 CJR65521 CTN65521 DDJ65521 DNF65521 DXB65521 EGX65521 EQT65521 FAP65521 FKL65521 FUH65521 GED65521 GNZ65521 GXV65521 HHR65521 HRN65521 IBJ65521 ILF65521 IVB65521 JEX65521 JOT65521 JYP65521 KIL65521 KSH65521 LCD65521 LLZ65521 LVV65521 MFR65521 MPN65521 MZJ65521 NJF65521 NTB65521 OCX65521 OMT65521 OWP65521 PGL65521 PQH65521 QAD65521 QJZ65521 QTV65521 RDR65521 RNN65521 RXJ65521 SHF65521 SRB65521 TAX65521 TKT65521 TUP65521 UEL65521 UOH65521 UYD65521 VHZ65521 VRV65521 WBR65521 WLN65521 WVJ65521 B131057 IX131057 ST131057 ACP131057 AML131057 AWH131057 BGD131057 BPZ131057 BZV131057 CJR131057 CTN131057 DDJ131057 DNF131057 DXB131057 EGX131057 EQT131057 FAP131057 FKL131057 FUH131057 GED131057 GNZ131057 GXV131057 HHR131057 HRN131057 IBJ131057 ILF131057 IVB131057 JEX131057 JOT131057 JYP131057 KIL131057 KSH131057 LCD131057 LLZ131057 LVV131057 MFR131057 MPN131057 MZJ131057 NJF131057 NTB131057 OCX131057 OMT131057 OWP131057 PGL131057 PQH131057 QAD131057 QJZ131057 QTV131057 RDR131057 RNN131057 RXJ131057 SHF131057 SRB131057 TAX131057 TKT131057 TUP131057 UEL131057 UOH131057 UYD131057 VHZ131057 VRV131057 WBR131057 WLN131057 WVJ131057 B196593 IX196593 ST196593 ACP196593 AML196593 AWH196593 BGD196593 BPZ196593 BZV196593 CJR196593 CTN196593 DDJ196593 DNF196593 DXB196593 EGX196593 EQT196593 FAP196593 FKL196593 FUH196593 GED196593 GNZ196593 GXV196593 HHR196593 HRN196593 IBJ196593 ILF196593 IVB196593 JEX196593 JOT196593 JYP196593 KIL196593 KSH196593 LCD196593 LLZ196593 LVV196593 MFR196593 MPN196593 MZJ196593 NJF196593 NTB196593 OCX196593 OMT196593 OWP196593 PGL196593 PQH196593 QAD196593 QJZ196593 QTV196593 RDR196593 RNN196593 RXJ196593 SHF196593 SRB196593 TAX196593 TKT196593 TUP196593 UEL196593 UOH196593 UYD196593 VHZ196593 VRV196593 WBR196593 WLN196593 WVJ196593 B262129 IX262129 ST262129 ACP262129 AML262129 AWH262129 BGD262129 BPZ262129 BZV262129 CJR262129 CTN262129 DDJ262129 DNF262129 DXB262129 EGX262129 EQT262129 FAP262129 FKL262129 FUH262129 GED262129 GNZ262129 GXV262129 HHR262129 HRN262129 IBJ262129 ILF262129 IVB262129 JEX262129 JOT262129 JYP262129 KIL262129 KSH262129 LCD262129 LLZ262129 LVV262129 MFR262129 MPN262129 MZJ262129 NJF262129 NTB262129 OCX262129 OMT262129 OWP262129 PGL262129 PQH262129 QAD262129 QJZ262129 QTV262129 RDR262129 RNN262129 RXJ262129 SHF262129 SRB262129 TAX262129 TKT262129 TUP262129 UEL262129 UOH262129 UYD262129 VHZ262129 VRV262129 WBR262129 WLN262129 WVJ262129 B327665 IX327665 ST327665 ACP327665 AML327665 AWH327665 BGD327665 BPZ327665 BZV327665 CJR327665 CTN327665 DDJ327665 DNF327665 DXB327665 EGX327665 EQT327665 FAP327665 FKL327665 FUH327665 GED327665 GNZ327665 GXV327665 HHR327665 HRN327665 IBJ327665 ILF327665 IVB327665 JEX327665 JOT327665 JYP327665 KIL327665 KSH327665 LCD327665 LLZ327665 LVV327665 MFR327665 MPN327665 MZJ327665 NJF327665 NTB327665 OCX327665 OMT327665 OWP327665 PGL327665 PQH327665 QAD327665 QJZ327665 QTV327665 RDR327665 RNN327665 RXJ327665 SHF327665 SRB327665 TAX327665 TKT327665 TUP327665 UEL327665 UOH327665 UYD327665 VHZ327665 VRV327665 WBR327665 WLN327665 WVJ327665 B393201 IX393201 ST393201 ACP393201 AML393201 AWH393201 BGD393201 BPZ393201 BZV393201 CJR393201 CTN393201 DDJ393201 DNF393201 DXB393201 EGX393201 EQT393201 FAP393201 FKL393201 FUH393201 GED393201 GNZ393201 GXV393201 HHR393201 HRN393201 IBJ393201 ILF393201 IVB393201 JEX393201 JOT393201 JYP393201 KIL393201 KSH393201 LCD393201 LLZ393201 LVV393201 MFR393201 MPN393201 MZJ393201 NJF393201 NTB393201 OCX393201 OMT393201 OWP393201 PGL393201 PQH393201 QAD393201 QJZ393201 QTV393201 RDR393201 RNN393201 RXJ393201 SHF393201 SRB393201 TAX393201 TKT393201 TUP393201 UEL393201 UOH393201 UYD393201 VHZ393201 VRV393201 WBR393201 WLN393201 WVJ393201 B458737 IX458737 ST458737 ACP458737 AML458737 AWH458737 BGD458737 BPZ458737 BZV458737 CJR458737 CTN458737 DDJ458737 DNF458737 DXB458737 EGX458737 EQT458737 FAP458737 FKL458737 FUH458737 GED458737 GNZ458737 GXV458737 HHR458737 HRN458737 IBJ458737 ILF458737 IVB458737 JEX458737 JOT458737 JYP458737 KIL458737 KSH458737 LCD458737 LLZ458737 LVV458737 MFR458737 MPN458737 MZJ458737 NJF458737 NTB458737 OCX458737 OMT458737 OWP458737 PGL458737 PQH458737 QAD458737 QJZ458737 QTV458737 RDR458737 RNN458737 RXJ458737 SHF458737 SRB458737 TAX458737 TKT458737 TUP458737 UEL458737 UOH458737 UYD458737 VHZ458737 VRV458737 WBR458737 WLN458737 WVJ458737 B524273 IX524273 ST524273 ACP524273 AML524273 AWH524273 BGD524273 BPZ524273 BZV524273 CJR524273 CTN524273 DDJ524273 DNF524273 DXB524273 EGX524273 EQT524273 FAP524273 FKL524273 FUH524273 GED524273 GNZ524273 GXV524273 HHR524273 HRN524273 IBJ524273 ILF524273 IVB524273 JEX524273 JOT524273 JYP524273 KIL524273 KSH524273 LCD524273 LLZ524273 LVV524273 MFR524273 MPN524273 MZJ524273 NJF524273 NTB524273 OCX524273 OMT524273 OWP524273 PGL524273 PQH524273 QAD524273 QJZ524273 QTV524273 RDR524273 RNN524273 RXJ524273 SHF524273 SRB524273 TAX524273 TKT524273 TUP524273 UEL524273 UOH524273 UYD524273 VHZ524273 VRV524273 WBR524273 WLN524273 WVJ524273 B589809 IX589809 ST589809 ACP589809 AML589809 AWH589809 BGD589809 BPZ589809 BZV589809 CJR589809 CTN589809 DDJ589809 DNF589809 DXB589809 EGX589809 EQT589809 FAP589809 FKL589809 FUH589809 GED589809 GNZ589809 GXV589809 HHR589809 HRN589809 IBJ589809 ILF589809 IVB589809 JEX589809 JOT589809 JYP589809 KIL589809 KSH589809 LCD589809 LLZ589809 LVV589809 MFR589809 MPN589809 MZJ589809 NJF589809 NTB589809 OCX589809 OMT589809 OWP589809 PGL589809 PQH589809 QAD589809 QJZ589809 QTV589809 RDR589809 RNN589809 RXJ589809 SHF589809 SRB589809 TAX589809 TKT589809 TUP589809 UEL589809 UOH589809 UYD589809 VHZ589809 VRV589809 WBR589809 WLN589809 WVJ589809 B655345 IX655345 ST655345 ACP655345 AML655345 AWH655345 BGD655345 BPZ655345 BZV655345 CJR655345 CTN655345 DDJ655345 DNF655345 DXB655345 EGX655345 EQT655345 FAP655345 FKL655345 FUH655345 GED655345 GNZ655345 GXV655345 HHR655345 HRN655345 IBJ655345 ILF655345 IVB655345 JEX655345 JOT655345 JYP655345 KIL655345 KSH655345 LCD655345 LLZ655345 LVV655345 MFR655345 MPN655345 MZJ655345 NJF655345 NTB655345 OCX655345 OMT655345 OWP655345 PGL655345 PQH655345 QAD655345 QJZ655345 QTV655345 RDR655345 RNN655345 RXJ655345 SHF655345 SRB655345 TAX655345 TKT655345 TUP655345 UEL655345 UOH655345 UYD655345 VHZ655345 VRV655345 WBR655345 WLN655345 WVJ655345 B720881 IX720881 ST720881 ACP720881 AML720881 AWH720881 BGD720881 BPZ720881 BZV720881 CJR720881 CTN720881 DDJ720881 DNF720881 DXB720881 EGX720881 EQT720881 FAP720881 FKL720881 FUH720881 GED720881 GNZ720881 GXV720881 HHR720881 HRN720881 IBJ720881 ILF720881 IVB720881 JEX720881 JOT720881 JYP720881 KIL720881 KSH720881 LCD720881 LLZ720881 LVV720881 MFR720881 MPN720881 MZJ720881 NJF720881 NTB720881 OCX720881 OMT720881 OWP720881 PGL720881 PQH720881 QAD720881 QJZ720881 QTV720881 RDR720881 RNN720881 RXJ720881 SHF720881 SRB720881 TAX720881 TKT720881 TUP720881 UEL720881 UOH720881 UYD720881 VHZ720881 VRV720881 WBR720881 WLN720881 WVJ720881 B786417 IX786417 ST786417 ACP786417 AML786417 AWH786417 BGD786417 BPZ786417 BZV786417 CJR786417 CTN786417 DDJ786417 DNF786417 DXB786417 EGX786417 EQT786417 FAP786417 FKL786417 FUH786417 GED786417 GNZ786417 GXV786417 HHR786417 HRN786417 IBJ786417 ILF786417 IVB786417 JEX786417 JOT786417 JYP786417 KIL786417 KSH786417 LCD786417 LLZ786417 LVV786417 MFR786417 MPN786417 MZJ786417 NJF786417 NTB786417 OCX786417 OMT786417 OWP786417 PGL786417 PQH786417 QAD786417 QJZ786417 QTV786417 RDR786417 RNN786417 RXJ786417 SHF786417 SRB786417 TAX786417 TKT786417 TUP786417 UEL786417 UOH786417 UYD786417 VHZ786417 VRV786417 WBR786417 WLN786417 WVJ786417 B851953 IX851953 ST851953 ACP851953 AML851953 AWH851953 BGD851953 BPZ851953 BZV851953 CJR851953 CTN851953 DDJ851953 DNF851953 DXB851953 EGX851953 EQT851953 FAP851953 FKL851953 FUH851953 GED851953 GNZ851953 GXV851953 HHR851953 HRN851953 IBJ851953 ILF851953 IVB851953 JEX851953 JOT851953 JYP851953 KIL851953 KSH851953 LCD851953 LLZ851953 LVV851953 MFR851953 MPN851953 MZJ851953 NJF851953 NTB851953 OCX851953 OMT851953 OWP851953 PGL851953 PQH851953 QAD851953 QJZ851953 QTV851953 RDR851953 RNN851953 RXJ851953 SHF851953 SRB851953 TAX851953 TKT851953 TUP851953 UEL851953 UOH851953 UYD851953 VHZ851953 VRV851953 WBR851953 WLN851953 WVJ851953 B917489 IX917489 ST917489 ACP917489 AML917489 AWH917489 BGD917489 BPZ917489 BZV917489 CJR917489 CTN917489 DDJ917489 DNF917489 DXB917489 EGX917489 EQT917489 FAP917489 FKL917489 FUH917489 GED917489 GNZ917489 GXV917489 HHR917489 HRN917489 IBJ917489 ILF917489 IVB917489 JEX917489 JOT917489 JYP917489 KIL917489 KSH917489 LCD917489 LLZ917489 LVV917489 MFR917489 MPN917489 MZJ917489 NJF917489 NTB917489 OCX917489 OMT917489 OWP917489 PGL917489 PQH917489 QAD917489 QJZ917489 QTV917489 RDR917489 RNN917489 RXJ917489 SHF917489 SRB917489 TAX917489 TKT917489 TUP917489 UEL917489 UOH917489 UYD917489 VHZ917489 VRV917489 WBR917489 WLN917489 WVJ917489 B983025 IX983025 ST983025 ACP983025 AML983025 AWH983025 BGD983025 BPZ983025 BZV983025 CJR983025 CTN983025 DDJ983025 DNF983025 DXB983025 EGX983025 EQT983025 FAP983025 FKL983025 FUH983025 GED983025 GNZ983025 GXV983025 HHR983025 HRN983025 IBJ983025 ILF983025 IVB983025 JEX983025 JOT983025 JYP983025 KIL983025 KSH983025 LCD983025 LLZ983025 LVV983025 MFR983025 MPN983025 MZJ983025 NJF983025 NTB983025 OCX983025 OMT983025 OWP983025 PGL983025 PQH983025 QAD983025 QJZ983025 QTV983025 RDR983025 RNN983025 RXJ983025 SHF983025 SRB983025 TAX983025 TKT983025 TUP983025 UEL983025 UOH983025 UYD983025 VHZ983025 VRV983025 WBR983025 WLN983025 WVJ983025 B65495 IX65495 ST65495 ACP65495 AML65495 AWH65495 BGD65495 BPZ65495 BZV65495 CJR65495 CTN65495 DDJ65495 DNF65495 DXB65495 EGX65495 EQT65495 FAP65495 FKL65495 FUH65495 GED65495 GNZ65495 GXV65495 HHR65495 HRN65495 IBJ65495 ILF65495 IVB65495 JEX65495 JOT65495 JYP65495 KIL65495 KSH65495 LCD65495 LLZ65495 LVV65495 MFR65495 MPN65495 MZJ65495 NJF65495 NTB65495 OCX65495 OMT65495 OWP65495 PGL65495 PQH65495 QAD65495 QJZ65495 QTV65495 RDR65495 RNN65495 RXJ65495 SHF65495 SRB65495 TAX65495 TKT65495 TUP65495 UEL65495 UOH65495 UYD65495 VHZ65495 VRV65495 WBR65495 WLN65495 WVJ65495 B131031 IX131031 ST131031 ACP131031 AML131031 AWH131031 BGD131031 BPZ131031 BZV131031 CJR131031 CTN131031 DDJ131031 DNF131031 DXB131031 EGX131031 EQT131031 FAP131031 FKL131031 FUH131031 GED131031 GNZ131031 GXV131031 HHR131031 HRN131031 IBJ131031 ILF131031 IVB131031 JEX131031 JOT131031 JYP131031 KIL131031 KSH131031 LCD131031 LLZ131031 LVV131031 MFR131031 MPN131031 MZJ131031 NJF131031 NTB131031 OCX131031 OMT131031 OWP131031 PGL131031 PQH131031 QAD131031 QJZ131031 QTV131031 RDR131031 RNN131031 RXJ131031 SHF131031 SRB131031 TAX131031 TKT131031 TUP131031 UEL131031 UOH131031 UYD131031 VHZ131031 VRV131031 WBR131031 WLN131031 WVJ131031 B196567 IX196567 ST196567 ACP196567 AML196567 AWH196567 BGD196567 BPZ196567 BZV196567 CJR196567 CTN196567 DDJ196567 DNF196567 DXB196567 EGX196567 EQT196567 FAP196567 FKL196567 FUH196567 GED196567 GNZ196567 GXV196567 HHR196567 HRN196567 IBJ196567 ILF196567 IVB196567 JEX196567 JOT196567 JYP196567 KIL196567 KSH196567 LCD196567 LLZ196567 LVV196567 MFR196567 MPN196567 MZJ196567 NJF196567 NTB196567 OCX196567 OMT196567 OWP196567 PGL196567 PQH196567 QAD196567 QJZ196567 QTV196567 RDR196567 RNN196567 RXJ196567 SHF196567 SRB196567 TAX196567 TKT196567 TUP196567 UEL196567 UOH196567 UYD196567 VHZ196567 VRV196567 WBR196567 WLN196567 WVJ196567 B262103 IX262103 ST262103 ACP262103 AML262103 AWH262103 BGD262103 BPZ262103 BZV262103 CJR262103 CTN262103 DDJ262103 DNF262103 DXB262103 EGX262103 EQT262103 FAP262103 FKL262103 FUH262103 GED262103 GNZ262103 GXV262103 HHR262103 HRN262103 IBJ262103 ILF262103 IVB262103 JEX262103 JOT262103 JYP262103 KIL262103 KSH262103 LCD262103 LLZ262103 LVV262103 MFR262103 MPN262103 MZJ262103 NJF262103 NTB262103 OCX262103 OMT262103 OWP262103 PGL262103 PQH262103 QAD262103 QJZ262103 QTV262103 RDR262103 RNN262103 RXJ262103 SHF262103 SRB262103 TAX262103 TKT262103 TUP262103 UEL262103 UOH262103 UYD262103 VHZ262103 VRV262103 WBR262103 WLN262103 WVJ262103 B327639 IX327639 ST327639 ACP327639 AML327639 AWH327639 BGD327639 BPZ327639 BZV327639 CJR327639 CTN327639 DDJ327639 DNF327639 DXB327639 EGX327639 EQT327639 FAP327639 FKL327639 FUH327639 GED327639 GNZ327639 GXV327639 HHR327639 HRN327639 IBJ327639 ILF327639 IVB327639 JEX327639 JOT327639 JYP327639 KIL327639 KSH327639 LCD327639 LLZ327639 LVV327639 MFR327639 MPN327639 MZJ327639 NJF327639 NTB327639 OCX327639 OMT327639 OWP327639 PGL327639 PQH327639 QAD327639 QJZ327639 QTV327639 RDR327639 RNN327639 RXJ327639 SHF327639 SRB327639 TAX327639 TKT327639 TUP327639 UEL327639 UOH327639 UYD327639 VHZ327639 VRV327639 WBR327639 WLN327639 WVJ327639 B393175 IX393175 ST393175 ACP393175 AML393175 AWH393175 BGD393175 BPZ393175 BZV393175 CJR393175 CTN393175 DDJ393175 DNF393175 DXB393175 EGX393175 EQT393175 FAP393175 FKL393175 FUH393175 GED393175 GNZ393175 GXV393175 HHR393175 HRN393175 IBJ393175 ILF393175 IVB393175 JEX393175 JOT393175 JYP393175 KIL393175 KSH393175 LCD393175 LLZ393175 LVV393175 MFR393175 MPN393175 MZJ393175 NJF393175 NTB393175 OCX393175 OMT393175 OWP393175 PGL393175 PQH393175 QAD393175 QJZ393175 QTV393175 RDR393175 RNN393175 RXJ393175 SHF393175 SRB393175 TAX393175 TKT393175 TUP393175 UEL393175 UOH393175 UYD393175 VHZ393175 VRV393175 WBR393175 WLN393175 WVJ393175 B458711 IX458711 ST458711 ACP458711 AML458711 AWH458711 BGD458711 BPZ458711 BZV458711 CJR458711 CTN458711 DDJ458711 DNF458711 DXB458711 EGX458711 EQT458711 FAP458711 FKL458711 FUH458711 GED458711 GNZ458711 GXV458711 HHR458711 HRN458711 IBJ458711 ILF458711 IVB458711 JEX458711 JOT458711 JYP458711 KIL458711 KSH458711 LCD458711 LLZ458711 LVV458711 MFR458711 MPN458711 MZJ458711 NJF458711 NTB458711 OCX458711 OMT458711 OWP458711 PGL458711 PQH458711 QAD458711 QJZ458711 QTV458711 RDR458711 RNN458711 RXJ458711 SHF458711 SRB458711 TAX458711 TKT458711 TUP458711 UEL458711 UOH458711 UYD458711 VHZ458711 VRV458711 WBR458711 WLN458711 WVJ458711 B524247 IX524247 ST524247 ACP524247 AML524247 AWH524247 BGD524247 BPZ524247 BZV524247 CJR524247 CTN524247 DDJ524247 DNF524247 DXB524247 EGX524247 EQT524247 FAP524247 FKL524247 FUH524247 GED524247 GNZ524247 GXV524247 HHR524247 HRN524247 IBJ524247 ILF524247 IVB524247 JEX524247 JOT524247 JYP524247 KIL524247 KSH524247 LCD524247 LLZ524247 LVV524247 MFR524247 MPN524247 MZJ524247 NJF524247 NTB524247 OCX524247 OMT524247 OWP524247 PGL524247 PQH524247 QAD524247 QJZ524247 QTV524247 RDR524247 RNN524247 RXJ524247 SHF524247 SRB524247 TAX524247 TKT524247 TUP524247 UEL524247 UOH524247 UYD524247 VHZ524247 VRV524247 WBR524247 WLN524247 WVJ524247 B589783 IX589783 ST589783 ACP589783 AML589783 AWH589783 BGD589783 BPZ589783 BZV589783 CJR589783 CTN589783 DDJ589783 DNF589783 DXB589783 EGX589783 EQT589783 FAP589783 FKL589783 FUH589783 GED589783 GNZ589783 GXV589783 HHR589783 HRN589783 IBJ589783 ILF589783 IVB589783 JEX589783 JOT589783 JYP589783 KIL589783 KSH589783 LCD589783 LLZ589783 LVV589783 MFR589783 MPN589783 MZJ589783 NJF589783 NTB589783 OCX589783 OMT589783 OWP589783 PGL589783 PQH589783 QAD589783 QJZ589783 QTV589783 RDR589783 RNN589783 RXJ589783 SHF589783 SRB589783 TAX589783 TKT589783 TUP589783 UEL589783 UOH589783 UYD589783 VHZ589783 VRV589783 WBR589783 WLN589783 WVJ589783 B655319 IX655319 ST655319 ACP655319 AML655319 AWH655319 BGD655319 BPZ655319 BZV655319 CJR655319 CTN655319 DDJ655319 DNF655319 DXB655319 EGX655319 EQT655319 FAP655319 FKL655319 FUH655319 GED655319 GNZ655319 GXV655319 HHR655319 HRN655319 IBJ655319 ILF655319 IVB655319 JEX655319 JOT655319 JYP655319 KIL655319 KSH655319 LCD655319 LLZ655319 LVV655319 MFR655319 MPN655319 MZJ655319 NJF655319 NTB655319 OCX655319 OMT655319 OWP655319 PGL655319 PQH655319 QAD655319 QJZ655319 QTV655319 RDR655319 RNN655319 RXJ655319 SHF655319 SRB655319 TAX655319 TKT655319 TUP655319 UEL655319 UOH655319 UYD655319 VHZ655319 VRV655319 WBR655319 WLN655319 WVJ655319 B720855 IX720855 ST720855 ACP720855 AML720855 AWH720855 BGD720855 BPZ720855 BZV720855 CJR720855 CTN720855 DDJ720855 DNF720855 DXB720855 EGX720855 EQT720855 FAP720855 FKL720855 FUH720855 GED720855 GNZ720855 GXV720855 HHR720855 HRN720855 IBJ720855 ILF720855 IVB720855 JEX720855 JOT720855 JYP720855 KIL720855 KSH720855 LCD720855 LLZ720855 LVV720855 MFR720855 MPN720855 MZJ720855 NJF720855 NTB720855 OCX720855 OMT720855 OWP720855 PGL720855 PQH720855 QAD720855 QJZ720855 QTV720855 RDR720855 RNN720855 RXJ720855 SHF720855 SRB720855 TAX720855 TKT720855 TUP720855 UEL720855 UOH720855 UYD720855 VHZ720855 VRV720855 WBR720855 WLN720855 WVJ720855 B786391 IX786391 ST786391 ACP786391 AML786391 AWH786391 BGD786391 BPZ786391 BZV786391 CJR786391 CTN786391 DDJ786391 DNF786391 DXB786391 EGX786391 EQT786391 FAP786391 FKL786391 FUH786391 GED786391 GNZ786391 GXV786391 HHR786391 HRN786391 IBJ786391 ILF786391 IVB786391 JEX786391 JOT786391 JYP786391 KIL786391 KSH786391 LCD786391 LLZ786391 LVV786391 MFR786391 MPN786391 MZJ786391 NJF786391 NTB786391 OCX786391 OMT786391 OWP786391 PGL786391 PQH786391 QAD786391 QJZ786391 QTV786391 RDR786391 RNN786391 RXJ786391 SHF786391 SRB786391 TAX786391 TKT786391 TUP786391 UEL786391 UOH786391 UYD786391 VHZ786391 VRV786391 WBR786391 WLN786391 WVJ786391 B851927 IX851927 ST851927 ACP851927 AML851927 AWH851927 BGD851927 BPZ851927 BZV851927 CJR851927 CTN851927 DDJ851927 DNF851927 DXB851927 EGX851927 EQT851927 FAP851927 FKL851927 FUH851927 GED851927 GNZ851927 GXV851927 HHR851927 HRN851927 IBJ851927 ILF851927 IVB851927 JEX851927 JOT851927 JYP851927 KIL851927 KSH851927 LCD851927 LLZ851927 LVV851927 MFR851927 MPN851927 MZJ851927 NJF851927 NTB851927 OCX851927 OMT851927 OWP851927 PGL851927 PQH851927 QAD851927 QJZ851927 QTV851927 RDR851927 RNN851927 RXJ851927 SHF851927 SRB851927 TAX851927 TKT851927 TUP851927 UEL851927 UOH851927 UYD851927 VHZ851927 VRV851927 WBR851927 WLN851927 WVJ851927 B917463 IX917463 ST917463 ACP917463 AML917463 AWH917463 BGD917463 BPZ917463 BZV917463 CJR917463 CTN917463 DDJ917463 DNF917463 DXB917463 EGX917463 EQT917463 FAP917463 FKL917463 FUH917463 GED917463 GNZ917463 GXV917463 HHR917463 HRN917463 IBJ917463 ILF917463 IVB917463 JEX917463 JOT917463 JYP917463 KIL917463 KSH917463 LCD917463 LLZ917463 LVV917463 MFR917463 MPN917463 MZJ917463 NJF917463 NTB917463 OCX917463 OMT917463 OWP917463 PGL917463 PQH917463 QAD917463 QJZ917463 QTV917463 RDR917463 RNN917463 RXJ917463 SHF917463 SRB917463 TAX917463 TKT917463 TUP917463 UEL917463 UOH917463 UYD917463 VHZ917463 VRV917463 WBR917463 WLN917463 WVJ917463 B982999 IX982999 ST982999 ACP982999 AML982999 AWH982999 BGD982999 BPZ982999 BZV982999 CJR982999 CTN982999 DDJ982999 DNF982999 DXB982999 EGX982999 EQT982999 FAP982999 FKL982999 FUH982999 GED982999 GNZ982999 GXV982999 HHR982999 HRN982999 IBJ982999 ILF982999 IVB982999 JEX982999 JOT982999 JYP982999 KIL982999 KSH982999 LCD982999 LLZ982999 LVV982999 MFR982999 MPN982999 MZJ982999 NJF982999 NTB982999 OCX982999 OMT982999 OWP982999 PGL982999 PQH982999 QAD982999 QJZ982999 QTV982999 RDR982999 RNN982999 RXJ982999 SHF982999 SRB982999 TAX982999 TKT982999 TUP982999 UEL982999 UOH982999 UYD982999 VHZ982999 VRV982999 WBR982999 WLN982999 WVJ982999 B31">
      <formula1>"TARGET,UnitedKingdom::Exchange,UnitedKingdom::Metals,UnitedKingdom::Settlement,UnitedStates::GovernmentBond,UnitedStates::NERC,UnitedStates::NYSE,UnitedStates::Settlement,Switzerland,Japan,Italy::Exchange,NullCalendar"</formula1>
    </dataValidation>
    <dataValidation type="list" allowBlank="1" showInputMessage="1" showErrorMessage="1" sqref="B8:B9 IX8:IX9 ST8:ST9 ACP8:ACP9 AML8:AML9 AWH8:AWH9 BGD8:BGD9 BPZ8:BPZ9 BZV8:BZV9 CJR8:CJR9 CTN8:CTN9 DDJ8:DDJ9 DNF8:DNF9 DXB8:DXB9 EGX8:EGX9 EQT8:EQT9 FAP8:FAP9 FKL8:FKL9 FUH8:FUH9 GED8:GED9 GNZ8:GNZ9 GXV8:GXV9 HHR8:HHR9 HRN8:HRN9 IBJ8:IBJ9 ILF8:ILF9 IVB8:IVB9 JEX8:JEX9 JOT8:JOT9 JYP8:JYP9 KIL8:KIL9 KSH8:KSH9 LCD8:LCD9 LLZ8:LLZ9 LVV8:LVV9 MFR8:MFR9 MPN8:MPN9 MZJ8:MZJ9 NJF8:NJF9 NTB8:NTB9 OCX8:OCX9 OMT8:OMT9 OWP8:OWP9 PGL8:PGL9 PQH8:PQH9 QAD8:QAD9 QJZ8:QJZ9 QTV8:QTV9 RDR8:RDR9 RNN8:RNN9 RXJ8:RXJ9 SHF8:SHF9 SRB8:SRB9 TAX8:TAX9 TKT8:TKT9 TUP8:TUP9 UEL8:UEL9 UOH8:UOH9 UYD8:UYD9 VHZ8:VHZ9 VRV8:VRV9 WBR8:WBR9 WLN8:WLN9 WVJ8:WVJ9 B65506:B65507 IX65506:IX65507 ST65506:ST65507 ACP65506:ACP65507 AML65506:AML65507 AWH65506:AWH65507 BGD65506:BGD65507 BPZ65506:BPZ65507 BZV65506:BZV65507 CJR65506:CJR65507 CTN65506:CTN65507 DDJ65506:DDJ65507 DNF65506:DNF65507 DXB65506:DXB65507 EGX65506:EGX65507 EQT65506:EQT65507 FAP65506:FAP65507 FKL65506:FKL65507 FUH65506:FUH65507 GED65506:GED65507 GNZ65506:GNZ65507 GXV65506:GXV65507 HHR65506:HHR65507 HRN65506:HRN65507 IBJ65506:IBJ65507 ILF65506:ILF65507 IVB65506:IVB65507 JEX65506:JEX65507 JOT65506:JOT65507 JYP65506:JYP65507 KIL65506:KIL65507 KSH65506:KSH65507 LCD65506:LCD65507 LLZ65506:LLZ65507 LVV65506:LVV65507 MFR65506:MFR65507 MPN65506:MPN65507 MZJ65506:MZJ65507 NJF65506:NJF65507 NTB65506:NTB65507 OCX65506:OCX65507 OMT65506:OMT65507 OWP65506:OWP65507 PGL65506:PGL65507 PQH65506:PQH65507 QAD65506:QAD65507 QJZ65506:QJZ65507 QTV65506:QTV65507 RDR65506:RDR65507 RNN65506:RNN65507 RXJ65506:RXJ65507 SHF65506:SHF65507 SRB65506:SRB65507 TAX65506:TAX65507 TKT65506:TKT65507 TUP65506:TUP65507 UEL65506:UEL65507 UOH65506:UOH65507 UYD65506:UYD65507 VHZ65506:VHZ65507 VRV65506:VRV65507 WBR65506:WBR65507 WLN65506:WLN65507 WVJ65506:WVJ65507 B131042:B131043 IX131042:IX131043 ST131042:ST131043 ACP131042:ACP131043 AML131042:AML131043 AWH131042:AWH131043 BGD131042:BGD131043 BPZ131042:BPZ131043 BZV131042:BZV131043 CJR131042:CJR131043 CTN131042:CTN131043 DDJ131042:DDJ131043 DNF131042:DNF131043 DXB131042:DXB131043 EGX131042:EGX131043 EQT131042:EQT131043 FAP131042:FAP131043 FKL131042:FKL131043 FUH131042:FUH131043 GED131042:GED131043 GNZ131042:GNZ131043 GXV131042:GXV131043 HHR131042:HHR131043 HRN131042:HRN131043 IBJ131042:IBJ131043 ILF131042:ILF131043 IVB131042:IVB131043 JEX131042:JEX131043 JOT131042:JOT131043 JYP131042:JYP131043 KIL131042:KIL131043 KSH131042:KSH131043 LCD131042:LCD131043 LLZ131042:LLZ131043 LVV131042:LVV131043 MFR131042:MFR131043 MPN131042:MPN131043 MZJ131042:MZJ131043 NJF131042:NJF131043 NTB131042:NTB131043 OCX131042:OCX131043 OMT131042:OMT131043 OWP131042:OWP131043 PGL131042:PGL131043 PQH131042:PQH131043 QAD131042:QAD131043 QJZ131042:QJZ131043 QTV131042:QTV131043 RDR131042:RDR131043 RNN131042:RNN131043 RXJ131042:RXJ131043 SHF131042:SHF131043 SRB131042:SRB131043 TAX131042:TAX131043 TKT131042:TKT131043 TUP131042:TUP131043 UEL131042:UEL131043 UOH131042:UOH131043 UYD131042:UYD131043 VHZ131042:VHZ131043 VRV131042:VRV131043 WBR131042:WBR131043 WLN131042:WLN131043 WVJ131042:WVJ131043 B196578:B196579 IX196578:IX196579 ST196578:ST196579 ACP196578:ACP196579 AML196578:AML196579 AWH196578:AWH196579 BGD196578:BGD196579 BPZ196578:BPZ196579 BZV196578:BZV196579 CJR196578:CJR196579 CTN196578:CTN196579 DDJ196578:DDJ196579 DNF196578:DNF196579 DXB196578:DXB196579 EGX196578:EGX196579 EQT196578:EQT196579 FAP196578:FAP196579 FKL196578:FKL196579 FUH196578:FUH196579 GED196578:GED196579 GNZ196578:GNZ196579 GXV196578:GXV196579 HHR196578:HHR196579 HRN196578:HRN196579 IBJ196578:IBJ196579 ILF196578:ILF196579 IVB196578:IVB196579 JEX196578:JEX196579 JOT196578:JOT196579 JYP196578:JYP196579 KIL196578:KIL196579 KSH196578:KSH196579 LCD196578:LCD196579 LLZ196578:LLZ196579 LVV196578:LVV196579 MFR196578:MFR196579 MPN196578:MPN196579 MZJ196578:MZJ196579 NJF196578:NJF196579 NTB196578:NTB196579 OCX196578:OCX196579 OMT196578:OMT196579 OWP196578:OWP196579 PGL196578:PGL196579 PQH196578:PQH196579 QAD196578:QAD196579 QJZ196578:QJZ196579 QTV196578:QTV196579 RDR196578:RDR196579 RNN196578:RNN196579 RXJ196578:RXJ196579 SHF196578:SHF196579 SRB196578:SRB196579 TAX196578:TAX196579 TKT196578:TKT196579 TUP196578:TUP196579 UEL196578:UEL196579 UOH196578:UOH196579 UYD196578:UYD196579 VHZ196578:VHZ196579 VRV196578:VRV196579 WBR196578:WBR196579 WLN196578:WLN196579 WVJ196578:WVJ196579 B262114:B262115 IX262114:IX262115 ST262114:ST262115 ACP262114:ACP262115 AML262114:AML262115 AWH262114:AWH262115 BGD262114:BGD262115 BPZ262114:BPZ262115 BZV262114:BZV262115 CJR262114:CJR262115 CTN262114:CTN262115 DDJ262114:DDJ262115 DNF262114:DNF262115 DXB262114:DXB262115 EGX262114:EGX262115 EQT262114:EQT262115 FAP262114:FAP262115 FKL262114:FKL262115 FUH262114:FUH262115 GED262114:GED262115 GNZ262114:GNZ262115 GXV262114:GXV262115 HHR262114:HHR262115 HRN262114:HRN262115 IBJ262114:IBJ262115 ILF262114:ILF262115 IVB262114:IVB262115 JEX262114:JEX262115 JOT262114:JOT262115 JYP262114:JYP262115 KIL262114:KIL262115 KSH262114:KSH262115 LCD262114:LCD262115 LLZ262114:LLZ262115 LVV262114:LVV262115 MFR262114:MFR262115 MPN262114:MPN262115 MZJ262114:MZJ262115 NJF262114:NJF262115 NTB262114:NTB262115 OCX262114:OCX262115 OMT262114:OMT262115 OWP262114:OWP262115 PGL262114:PGL262115 PQH262114:PQH262115 QAD262114:QAD262115 QJZ262114:QJZ262115 QTV262114:QTV262115 RDR262114:RDR262115 RNN262114:RNN262115 RXJ262114:RXJ262115 SHF262114:SHF262115 SRB262114:SRB262115 TAX262114:TAX262115 TKT262114:TKT262115 TUP262114:TUP262115 UEL262114:UEL262115 UOH262114:UOH262115 UYD262114:UYD262115 VHZ262114:VHZ262115 VRV262114:VRV262115 WBR262114:WBR262115 WLN262114:WLN262115 WVJ262114:WVJ262115 B327650:B327651 IX327650:IX327651 ST327650:ST327651 ACP327650:ACP327651 AML327650:AML327651 AWH327650:AWH327651 BGD327650:BGD327651 BPZ327650:BPZ327651 BZV327650:BZV327651 CJR327650:CJR327651 CTN327650:CTN327651 DDJ327650:DDJ327651 DNF327650:DNF327651 DXB327650:DXB327651 EGX327650:EGX327651 EQT327650:EQT327651 FAP327650:FAP327651 FKL327650:FKL327651 FUH327650:FUH327651 GED327650:GED327651 GNZ327650:GNZ327651 GXV327650:GXV327651 HHR327650:HHR327651 HRN327650:HRN327651 IBJ327650:IBJ327651 ILF327650:ILF327651 IVB327650:IVB327651 JEX327650:JEX327651 JOT327650:JOT327651 JYP327650:JYP327651 KIL327650:KIL327651 KSH327650:KSH327651 LCD327650:LCD327651 LLZ327650:LLZ327651 LVV327650:LVV327651 MFR327650:MFR327651 MPN327650:MPN327651 MZJ327650:MZJ327651 NJF327650:NJF327651 NTB327650:NTB327651 OCX327650:OCX327651 OMT327650:OMT327651 OWP327650:OWP327651 PGL327650:PGL327651 PQH327650:PQH327651 QAD327650:QAD327651 QJZ327650:QJZ327651 QTV327650:QTV327651 RDR327650:RDR327651 RNN327650:RNN327651 RXJ327650:RXJ327651 SHF327650:SHF327651 SRB327650:SRB327651 TAX327650:TAX327651 TKT327650:TKT327651 TUP327650:TUP327651 UEL327650:UEL327651 UOH327650:UOH327651 UYD327650:UYD327651 VHZ327650:VHZ327651 VRV327650:VRV327651 WBR327650:WBR327651 WLN327650:WLN327651 WVJ327650:WVJ327651 B393186:B393187 IX393186:IX393187 ST393186:ST393187 ACP393186:ACP393187 AML393186:AML393187 AWH393186:AWH393187 BGD393186:BGD393187 BPZ393186:BPZ393187 BZV393186:BZV393187 CJR393186:CJR393187 CTN393186:CTN393187 DDJ393186:DDJ393187 DNF393186:DNF393187 DXB393186:DXB393187 EGX393186:EGX393187 EQT393186:EQT393187 FAP393186:FAP393187 FKL393186:FKL393187 FUH393186:FUH393187 GED393186:GED393187 GNZ393186:GNZ393187 GXV393186:GXV393187 HHR393186:HHR393187 HRN393186:HRN393187 IBJ393186:IBJ393187 ILF393186:ILF393187 IVB393186:IVB393187 JEX393186:JEX393187 JOT393186:JOT393187 JYP393186:JYP393187 KIL393186:KIL393187 KSH393186:KSH393187 LCD393186:LCD393187 LLZ393186:LLZ393187 LVV393186:LVV393187 MFR393186:MFR393187 MPN393186:MPN393187 MZJ393186:MZJ393187 NJF393186:NJF393187 NTB393186:NTB393187 OCX393186:OCX393187 OMT393186:OMT393187 OWP393186:OWP393187 PGL393186:PGL393187 PQH393186:PQH393187 QAD393186:QAD393187 QJZ393186:QJZ393187 QTV393186:QTV393187 RDR393186:RDR393187 RNN393186:RNN393187 RXJ393186:RXJ393187 SHF393186:SHF393187 SRB393186:SRB393187 TAX393186:TAX393187 TKT393186:TKT393187 TUP393186:TUP393187 UEL393186:UEL393187 UOH393186:UOH393187 UYD393186:UYD393187 VHZ393186:VHZ393187 VRV393186:VRV393187 WBR393186:WBR393187 WLN393186:WLN393187 WVJ393186:WVJ393187 B458722:B458723 IX458722:IX458723 ST458722:ST458723 ACP458722:ACP458723 AML458722:AML458723 AWH458722:AWH458723 BGD458722:BGD458723 BPZ458722:BPZ458723 BZV458722:BZV458723 CJR458722:CJR458723 CTN458722:CTN458723 DDJ458722:DDJ458723 DNF458722:DNF458723 DXB458722:DXB458723 EGX458722:EGX458723 EQT458722:EQT458723 FAP458722:FAP458723 FKL458722:FKL458723 FUH458722:FUH458723 GED458722:GED458723 GNZ458722:GNZ458723 GXV458722:GXV458723 HHR458722:HHR458723 HRN458722:HRN458723 IBJ458722:IBJ458723 ILF458722:ILF458723 IVB458722:IVB458723 JEX458722:JEX458723 JOT458722:JOT458723 JYP458722:JYP458723 KIL458722:KIL458723 KSH458722:KSH458723 LCD458722:LCD458723 LLZ458722:LLZ458723 LVV458722:LVV458723 MFR458722:MFR458723 MPN458722:MPN458723 MZJ458722:MZJ458723 NJF458722:NJF458723 NTB458722:NTB458723 OCX458722:OCX458723 OMT458722:OMT458723 OWP458722:OWP458723 PGL458722:PGL458723 PQH458722:PQH458723 QAD458722:QAD458723 QJZ458722:QJZ458723 QTV458722:QTV458723 RDR458722:RDR458723 RNN458722:RNN458723 RXJ458722:RXJ458723 SHF458722:SHF458723 SRB458722:SRB458723 TAX458722:TAX458723 TKT458722:TKT458723 TUP458722:TUP458723 UEL458722:UEL458723 UOH458722:UOH458723 UYD458722:UYD458723 VHZ458722:VHZ458723 VRV458722:VRV458723 WBR458722:WBR458723 WLN458722:WLN458723 WVJ458722:WVJ458723 B524258:B524259 IX524258:IX524259 ST524258:ST524259 ACP524258:ACP524259 AML524258:AML524259 AWH524258:AWH524259 BGD524258:BGD524259 BPZ524258:BPZ524259 BZV524258:BZV524259 CJR524258:CJR524259 CTN524258:CTN524259 DDJ524258:DDJ524259 DNF524258:DNF524259 DXB524258:DXB524259 EGX524258:EGX524259 EQT524258:EQT524259 FAP524258:FAP524259 FKL524258:FKL524259 FUH524258:FUH524259 GED524258:GED524259 GNZ524258:GNZ524259 GXV524258:GXV524259 HHR524258:HHR524259 HRN524258:HRN524259 IBJ524258:IBJ524259 ILF524258:ILF524259 IVB524258:IVB524259 JEX524258:JEX524259 JOT524258:JOT524259 JYP524258:JYP524259 KIL524258:KIL524259 KSH524258:KSH524259 LCD524258:LCD524259 LLZ524258:LLZ524259 LVV524258:LVV524259 MFR524258:MFR524259 MPN524258:MPN524259 MZJ524258:MZJ524259 NJF524258:NJF524259 NTB524258:NTB524259 OCX524258:OCX524259 OMT524258:OMT524259 OWP524258:OWP524259 PGL524258:PGL524259 PQH524258:PQH524259 QAD524258:QAD524259 QJZ524258:QJZ524259 QTV524258:QTV524259 RDR524258:RDR524259 RNN524258:RNN524259 RXJ524258:RXJ524259 SHF524258:SHF524259 SRB524258:SRB524259 TAX524258:TAX524259 TKT524258:TKT524259 TUP524258:TUP524259 UEL524258:UEL524259 UOH524258:UOH524259 UYD524258:UYD524259 VHZ524258:VHZ524259 VRV524258:VRV524259 WBR524258:WBR524259 WLN524258:WLN524259 WVJ524258:WVJ524259 B589794:B589795 IX589794:IX589795 ST589794:ST589795 ACP589794:ACP589795 AML589794:AML589795 AWH589794:AWH589795 BGD589794:BGD589795 BPZ589794:BPZ589795 BZV589794:BZV589795 CJR589794:CJR589795 CTN589794:CTN589795 DDJ589794:DDJ589795 DNF589794:DNF589795 DXB589794:DXB589795 EGX589794:EGX589795 EQT589794:EQT589795 FAP589794:FAP589795 FKL589794:FKL589795 FUH589794:FUH589795 GED589794:GED589795 GNZ589794:GNZ589795 GXV589794:GXV589795 HHR589794:HHR589795 HRN589794:HRN589795 IBJ589794:IBJ589795 ILF589794:ILF589795 IVB589794:IVB589795 JEX589794:JEX589795 JOT589794:JOT589795 JYP589794:JYP589795 KIL589794:KIL589795 KSH589794:KSH589795 LCD589794:LCD589795 LLZ589794:LLZ589795 LVV589794:LVV589795 MFR589794:MFR589795 MPN589794:MPN589795 MZJ589794:MZJ589795 NJF589794:NJF589795 NTB589794:NTB589795 OCX589794:OCX589795 OMT589794:OMT589795 OWP589794:OWP589795 PGL589794:PGL589795 PQH589794:PQH589795 QAD589794:QAD589795 QJZ589794:QJZ589795 QTV589794:QTV589795 RDR589794:RDR589795 RNN589794:RNN589795 RXJ589794:RXJ589795 SHF589794:SHF589795 SRB589794:SRB589795 TAX589794:TAX589795 TKT589794:TKT589795 TUP589794:TUP589795 UEL589794:UEL589795 UOH589794:UOH589795 UYD589794:UYD589795 VHZ589794:VHZ589795 VRV589794:VRV589795 WBR589794:WBR589795 WLN589794:WLN589795 WVJ589794:WVJ589795 B655330:B655331 IX655330:IX655331 ST655330:ST655331 ACP655330:ACP655331 AML655330:AML655331 AWH655330:AWH655331 BGD655330:BGD655331 BPZ655330:BPZ655331 BZV655330:BZV655331 CJR655330:CJR655331 CTN655330:CTN655331 DDJ655330:DDJ655331 DNF655330:DNF655331 DXB655330:DXB655331 EGX655330:EGX655331 EQT655330:EQT655331 FAP655330:FAP655331 FKL655330:FKL655331 FUH655330:FUH655331 GED655330:GED655331 GNZ655330:GNZ655331 GXV655330:GXV655331 HHR655330:HHR655331 HRN655330:HRN655331 IBJ655330:IBJ655331 ILF655330:ILF655331 IVB655330:IVB655331 JEX655330:JEX655331 JOT655330:JOT655331 JYP655330:JYP655331 KIL655330:KIL655331 KSH655330:KSH655331 LCD655330:LCD655331 LLZ655330:LLZ655331 LVV655330:LVV655331 MFR655330:MFR655331 MPN655330:MPN655331 MZJ655330:MZJ655331 NJF655330:NJF655331 NTB655330:NTB655331 OCX655330:OCX655331 OMT655330:OMT655331 OWP655330:OWP655331 PGL655330:PGL655331 PQH655330:PQH655331 QAD655330:QAD655331 QJZ655330:QJZ655331 QTV655330:QTV655331 RDR655330:RDR655331 RNN655330:RNN655331 RXJ655330:RXJ655331 SHF655330:SHF655331 SRB655330:SRB655331 TAX655330:TAX655331 TKT655330:TKT655331 TUP655330:TUP655331 UEL655330:UEL655331 UOH655330:UOH655331 UYD655330:UYD655331 VHZ655330:VHZ655331 VRV655330:VRV655331 WBR655330:WBR655331 WLN655330:WLN655331 WVJ655330:WVJ655331 B720866:B720867 IX720866:IX720867 ST720866:ST720867 ACP720866:ACP720867 AML720866:AML720867 AWH720866:AWH720867 BGD720866:BGD720867 BPZ720866:BPZ720867 BZV720866:BZV720867 CJR720866:CJR720867 CTN720866:CTN720867 DDJ720866:DDJ720867 DNF720866:DNF720867 DXB720866:DXB720867 EGX720866:EGX720867 EQT720866:EQT720867 FAP720866:FAP720867 FKL720866:FKL720867 FUH720866:FUH720867 GED720866:GED720867 GNZ720866:GNZ720867 GXV720866:GXV720867 HHR720866:HHR720867 HRN720866:HRN720867 IBJ720866:IBJ720867 ILF720866:ILF720867 IVB720866:IVB720867 JEX720866:JEX720867 JOT720866:JOT720867 JYP720866:JYP720867 KIL720866:KIL720867 KSH720866:KSH720867 LCD720866:LCD720867 LLZ720866:LLZ720867 LVV720866:LVV720867 MFR720866:MFR720867 MPN720866:MPN720867 MZJ720866:MZJ720867 NJF720866:NJF720867 NTB720866:NTB720867 OCX720866:OCX720867 OMT720866:OMT720867 OWP720866:OWP720867 PGL720866:PGL720867 PQH720866:PQH720867 QAD720866:QAD720867 QJZ720866:QJZ720867 QTV720866:QTV720867 RDR720866:RDR720867 RNN720866:RNN720867 RXJ720866:RXJ720867 SHF720866:SHF720867 SRB720866:SRB720867 TAX720866:TAX720867 TKT720866:TKT720867 TUP720866:TUP720867 UEL720866:UEL720867 UOH720866:UOH720867 UYD720866:UYD720867 VHZ720866:VHZ720867 VRV720866:VRV720867 WBR720866:WBR720867 WLN720866:WLN720867 WVJ720866:WVJ720867 B786402:B786403 IX786402:IX786403 ST786402:ST786403 ACP786402:ACP786403 AML786402:AML786403 AWH786402:AWH786403 BGD786402:BGD786403 BPZ786402:BPZ786403 BZV786402:BZV786403 CJR786402:CJR786403 CTN786402:CTN786403 DDJ786402:DDJ786403 DNF786402:DNF786403 DXB786402:DXB786403 EGX786402:EGX786403 EQT786402:EQT786403 FAP786402:FAP786403 FKL786402:FKL786403 FUH786402:FUH786403 GED786402:GED786403 GNZ786402:GNZ786403 GXV786402:GXV786403 HHR786402:HHR786403 HRN786402:HRN786403 IBJ786402:IBJ786403 ILF786402:ILF786403 IVB786402:IVB786403 JEX786402:JEX786403 JOT786402:JOT786403 JYP786402:JYP786403 KIL786402:KIL786403 KSH786402:KSH786403 LCD786402:LCD786403 LLZ786402:LLZ786403 LVV786402:LVV786403 MFR786402:MFR786403 MPN786402:MPN786403 MZJ786402:MZJ786403 NJF786402:NJF786403 NTB786402:NTB786403 OCX786402:OCX786403 OMT786402:OMT786403 OWP786402:OWP786403 PGL786402:PGL786403 PQH786402:PQH786403 QAD786402:QAD786403 QJZ786402:QJZ786403 QTV786402:QTV786403 RDR786402:RDR786403 RNN786402:RNN786403 RXJ786402:RXJ786403 SHF786402:SHF786403 SRB786402:SRB786403 TAX786402:TAX786403 TKT786402:TKT786403 TUP786402:TUP786403 UEL786402:UEL786403 UOH786402:UOH786403 UYD786402:UYD786403 VHZ786402:VHZ786403 VRV786402:VRV786403 WBR786402:WBR786403 WLN786402:WLN786403 WVJ786402:WVJ786403 B851938:B851939 IX851938:IX851939 ST851938:ST851939 ACP851938:ACP851939 AML851938:AML851939 AWH851938:AWH851939 BGD851938:BGD851939 BPZ851938:BPZ851939 BZV851938:BZV851939 CJR851938:CJR851939 CTN851938:CTN851939 DDJ851938:DDJ851939 DNF851938:DNF851939 DXB851938:DXB851939 EGX851938:EGX851939 EQT851938:EQT851939 FAP851938:FAP851939 FKL851938:FKL851939 FUH851938:FUH851939 GED851938:GED851939 GNZ851938:GNZ851939 GXV851938:GXV851939 HHR851938:HHR851939 HRN851938:HRN851939 IBJ851938:IBJ851939 ILF851938:ILF851939 IVB851938:IVB851939 JEX851938:JEX851939 JOT851938:JOT851939 JYP851938:JYP851939 KIL851938:KIL851939 KSH851938:KSH851939 LCD851938:LCD851939 LLZ851938:LLZ851939 LVV851938:LVV851939 MFR851938:MFR851939 MPN851938:MPN851939 MZJ851938:MZJ851939 NJF851938:NJF851939 NTB851938:NTB851939 OCX851938:OCX851939 OMT851938:OMT851939 OWP851938:OWP851939 PGL851938:PGL851939 PQH851938:PQH851939 QAD851938:QAD851939 QJZ851938:QJZ851939 QTV851938:QTV851939 RDR851938:RDR851939 RNN851938:RNN851939 RXJ851938:RXJ851939 SHF851938:SHF851939 SRB851938:SRB851939 TAX851938:TAX851939 TKT851938:TKT851939 TUP851938:TUP851939 UEL851938:UEL851939 UOH851938:UOH851939 UYD851938:UYD851939 VHZ851938:VHZ851939 VRV851938:VRV851939 WBR851938:WBR851939 WLN851938:WLN851939 WVJ851938:WVJ851939 B917474:B917475 IX917474:IX917475 ST917474:ST917475 ACP917474:ACP917475 AML917474:AML917475 AWH917474:AWH917475 BGD917474:BGD917475 BPZ917474:BPZ917475 BZV917474:BZV917475 CJR917474:CJR917475 CTN917474:CTN917475 DDJ917474:DDJ917475 DNF917474:DNF917475 DXB917474:DXB917475 EGX917474:EGX917475 EQT917474:EQT917475 FAP917474:FAP917475 FKL917474:FKL917475 FUH917474:FUH917475 GED917474:GED917475 GNZ917474:GNZ917475 GXV917474:GXV917475 HHR917474:HHR917475 HRN917474:HRN917475 IBJ917474:IBJ917475 ILF917474:ILF917475 IVB917474:IVB917475 JEX917474:JEX917475 JOT917474:JOT917475 JYP917474:JYP917475 KIL917474:KIL917475 KSH917474:KSH917475 LCD917474:LCD917475 LLZ917474:LLZ917475 LVV917474:LVV917475 MFR917474:MFR917475 MPN917474:MPN917475 MZJ917474:MZJ917475 NJF917474:NJF917475 NTB917474:NTB917475 OCX917474:OCX917475 OMT917474:OMT917475 OWP917474:OWP917475 PGL917474:PGL917475 PQH917474:PQH917475 QAD917474:QAD917475 QJZ917474:QJZ917475 QTV917474:QTV917475 RDR917474:RDR917475 RNN917474:RNN917475 RXJ917474:RXJ917475 SHF917474:SHF917475 SRB917474:SRB917475 TAX917474:TAX917475 TKT917474:TKT917475 TUP917474:TUP917475 UEL917474:UEL917475 UOH917474:UOH917475 UYD917474:UYD917475 VHZ917474:VHZ917475 VRV917474:VRV917475 WBR917474:WBR917475 WLN917474:WLN917475 WVJ917474:WVJ917475 B983010:B983011 IX983010:IX983011 ST983010:ST983011 ACP983010:ACP983011 AML983010:AML983011 AWH983010:AWH983011 BGD983010:BGD983011 BPZ983010:BPZ983011 BZV983010:BZV983011 CJR983010:CJR983011 CTN983010:CTN983011 DDJ983010:DDJ983011 DNF983010:DNF983011 DXB983010:DXB983011 EGX983010:EGX983011 EQT983010:EQT983011 FAP983010:FAP983011 FKL983010:FKL983011 FUH983010:FUH983011 GED983010:GED983011 GNZ983010:GNZ983011 GXV983010:GXV983011 HHR983010:HHR983011 HRN983010:HRN983011 IBJ983010:IBJ983011 ILF983010:ILF983011 IVB983010:IVB983011 JEX983010:JEX983011 JOT983010:JOT983011 JYP983010:JYP983011 KIL983010:KIL983011 KSH983010:KSH983011 LCD983010:LCD983011 LLZ983010:LLZ983011 LVV983010:LVV983011 MFR983010:MFR983011 MPN983010:MPN983011 MZJ983010:MZJ983011 NJF983010:NJF983011 NTB983010:NTB983011 OCX983010:OCX983011 OMT983010:OMT983011 OWP983010:OWP983011 PGL983010:PGL983011 PQH983010:PQH983011 QAD983010:QAD983011 QJZ983010:QJZ983011 QTV983010:QTV983011 RDR983010:RDR983011 RNN983010:RNN983011 RXJ983010:RXJ983011 SHF983010:SHF983011 SRB983010:SRB983011 TAX983010:TAX983011 TKT983010:TKT983011 TUP983010:TUP983011 UEL983010:UEL983011 UOH983010:UOH983011 UYD983010:UYD983011 VHZ983010:VHZ983011 VRV983010:VRV983011 WBR983010:WBR983011 WLN983010:WLN983011 WVJ983010:WVJ983011 B65522:B65523 IX65522:IX65523 ST65522:ST65523 ACP65522:ACP65523 AML65522:AML65523 AWH65522:AWH65523 BGD65522:BGD65523 BPZ65522:BPZ65523 BZV65522:BZV65523 CJR65522:CJR65523 CTN65522:CTN65523 DDJ65522:DDJ65523 DNF65522:DNF65523 DXB65522:DXB65523 EGX65522:EGX65523 EQT65522:EQT65523 FAP65522:FAP65523 FKL65522:FKL65523 FUH65522:FUH65523 GED65522:GED65523 GNZ65522:GNZ65523 GXV65522:GXV65523 HHR65522:HHR65523 HRN65522:HRN65523 IBJ65522:IBJ65523 ILF65522:ILF65523 IVB65522:IVB65523 JEX65522:JEX65523 JOT65522:JOT65523 JYP65522:JYP65523 KIL65522:KIL65523 KSH65522:KSH65523 LCD65522:LCD65523 LLZ65522:LLZ65523 LVV65522:LVV65523 MFR65522:MFR65523 MPN65522:MPN65523 MZJ65522:MZJ65523 NJF65522:NJF65523 NTB65522:NTB65523 OCX65522:OCX65523 OMT65522:OMT65523 OWP65522:OWP65523 PGL65522:PGL65523 PQH65522:PQH65523 QAD65522:QAD65523 QJZ65522:QJZ65523 QTV65522:QTV65523 RDR65522:RDR65523 RNN65522:RNN65523 RXJ65522:RXJ65523 SHF65522:SHF65523 SRB65522:SRB65523 TAX65522:TAX65523 TKT65522:TKT65523 TUP65522:TUP65523 UEL65522:UEL65523 UOH65522:UOH65523 UYD65522:UYD65523 VHZ65522:VHZ65523 VRV65522:VRV65523 WBR65522:WBR65523 WLN65522:WLN65523 WVJ65522:WVJ65523 B131058:B131059 IX131058:IX131059 ST131058:ST131059 ACP131058:ACP131059 AML131058:AML131059 AWH131058:AWH131059 BGD131058:BGD131059 BPZ131058:BPZ131059 BZV131058:BZV131059 CJR131058:CJR131059 CTN131058:CTN131059 DDJ131058:DDJ131059 DNF131058:DNF131059 DXB131058:DXB131059 EGX131058:EGX131059 EQT131058:EQT131059 FAP131058:FAP131059 FKL131058:FKL131059 FUH131058:FUH131059 GED131058:GED131059 GNZ131058:GNZ131059 GXV131058:GXV131059 HHR131058:HHR131059 HRN131058:HRN131059 IBJ131058:IBJ131059 ILF131058:ILF131059 IVB131058:IVB131059 JEX131058:JEX131059 JOT131058:JOT131059 JYP131058:JYP131059 KIL131058:KIL131059 KSH131058:KSH131059 LCD131058:LCD131059 LLZ131058:LLZ131059 LVV131058:LVV131059 MFR131058:MFR131059 MPN131058:MPN131059 MZJ131058:MZJ131059 NJF131058:NJF131059 NTB131058:NTB131059 OCX131058:OCX131059 OMT131058:OMT131059 OWP131058:OWP131059 PGL131058:PGL131059 PQH131058:PQH131059 QAD131058:QAD131059 QJZ131058:QJZ131059 QTV131058:QTV131059 RDR131058:RDR131059 RNN131058:RNN131059 RXJ131058:RXJ131059 SHF131058:SHF131059 SRB131058:SRB131059 TAX131058:TAX131059 TKT131058:TKT131059 TUP131058:TUP131059 UEL131058:UEL131059 UOH131058:UOH131059 UYD131058:UYD131059 VHZ131058:VHZ131059 VRV131058:VRV131059 WBR131058:WBR131059 WLN131058:WLN131059 WVJ131058:WVJ131059 B196594:B196595 IX196594:IX196595 ST196594:ST196595 ACP196594:ACP196595 AML196594:AML196595 AWH196594:AWH196595 BGD196594:BGD196595 BPZ196594:BPZ196595 BZV196594:BZV196595 CJR196594:CJR196595 CTN196594:CTN196595 DDJ196594:DDJ196595 DNF196594:DNF196595 DXB196594:DXB196595 EGX196594:EGX196595 EQT196594:EQT196595 FAP196594:FAP196595 FKL196594:FKL196595 FUH196594:FUH196595 GED196594:GED196595 GNZ196594:GNZ196595 GXV196594:GXV196595 HHR196594:HHR196595 HRN196594:HRN196595 IBJ196594:IBJ196595 ILF196594:ILF196595 IVB196594:IVB196595 JEX196594:JEX196595 JOT196594:JOT196595 JYP196594:JYP196595 KIL196594:KIL196595 KSH196594:KSH196595 LCD196594:LCD196595 LLZ196594:LLZ196595 LVV196594:LVV196595 MFR196594:MFR196595 MPN196594:MPN196595 MZJ196594:MZJ196595 NJF196594:NJF196595 NTB196594:NTB196595 OCX196594:OCX196595 OMT196594:OMT196595 OWP196594:OWP196595 PGL196594:PGL196595 PQH196594:PQH196595 QAD196594:QAD196595 QJZ196594:QJZ196595 QTV196594:QTV196595 RDR196594:RDR196595 RNN196594:RNN196595 RXJ196594:RXJ196595 SHF196594:SHF196595 SRB196594:SRB196595 TAX196594:TAX196595 TKT196594:TKT196595 TUP196594:TUP196595 UEL196594:UEL196595 UOH196594:UOH196595 UYD196594:UYD196595 VHZ196594:VHZ196595 VRV196594:VRV196595 WBR196594:WBR196595 WLN196594:WLN196595 WVJ196594:WVJ196595 B262130:B262131 IX262130:IX262131 ST262130:ST262131 ACP262130:ACP262131 AML262130:AML262131 AWH262130:AWH262131 BGD262130:BGD262131 BPZ262130:BPZ262131 BZV262130:BZV262131 CJR262130:CJR262131 CTN262130:CTN262131 DDJ262130:DDJ262131 DNF262130:DNF262131 DXB262130:DXB262131 EGX262130:EGX262131 EQT262130:EQT262131 FAP262130:FAP262131 FKL262130:FKL262131 FUH262130:FUH262131 GED262130:GED262131 GNZ262130:GNZ262131 GXV262130:GXV262131 HHR262130:HHR262131 HRN262130:HRN262131 IBJ262130:IBJ262131 ILF262130:ILF262131 IVB262130:IVB262131 JEX262130:JEX262131 JOT262130:JOT262131 JYP262130:JYP262131 KIL262130:KIL262131 KSH262130:KSH262131 LCD262130:LCD262131 LLZ262130:LLZ262131 LVV262130:LVV262131 MFR262130:MFR262131 MPN262130:MPN262131 MZJ262130:MZJ262131 NJF262130:NJF262131 NTB262130:NTB262131 OCX262130:OCX262131 OMT262130:OMT262131 OWP262130:OWP262131 PGL262130:PGL262131 PQH262130:PQH262131 QAD262130:QAD262131 QJZ262130:QJZ262131 QTV262130:QTV262131 RDR262130:RDR262131 RNN262130:RNN262131 RXJ262130:RXJ262131 SHF262130:SHF262131 SRB262130:SRB262131 TAX262130:TAX262131 TKT262130:TKT262131 TUP262130:TUP262131 UEL262130:UEL262131 UOH262130:UOH262131 UYD262130:UYD262131 VHZ262130:VHZ262131 VRV262130:VRV262131 WBR262130:WBR262131 WLN262130:WLN262131 WVJ262130:WVJ262131 B327666:B327667 IX327666:IX327667 ST327666:ST327667 ACP327666:ACP327667 AML327666:AML327667 AWH327666:AWH327667 BGD327666:BGD327667 BPZ327666:BPZ327667 BZV327666:BZV327667 CJR327666:CJR327667 CTN327666:CTN327667 DDJ327666:DDJ327667 DNF327666:DNF327667 DXB327666:DXB327667 EGX327666:EGX327667 EQT327666:EQT327667 FAP327666:FAP327667 FKL327666:FKL327667 FUH327666:FUH327667 GED327666:GED327667 GNZ327666:GNZ327667 GXV327666:GXV327667 HHR327666:HHR327667 HRN327666:HRN327667 IBJ327666:IBJ327667 ILF327666:ILF327667 IVB327666:IVB327667 JEX327666:JEX327667 JOT327666:JOT327667 JYP327666:JYP327667 KIL327666:KIL327667 KSH327666:KSH327667 LCD327666:LCD327667 LLZ327666:LLZ327667 LVV327666:LVV327667 MFR327666:MFR327667 MPN327666:MPN327667 MZJ327666:MZJ327667 NJF327666:NJF327667 NTB327666:NTB327667 OCX327666:OCX327667 OMT327666:OMT327667 OWP327666:OWP327667 PGL327666:PGL327667 PQH327666:PQH327667 QAD327666:QAD327667 QJZ327666:QJZ327667 QTV327666:QTV327667 RDR327666:RDR327667 RNN327666:RNN327667 RXJ327666:RXJ327667 SHF327666:SHF327667 SRB327666:SRB327667 TAX327666:TAX327667 TKT327666:TKT327667 TUP327666:TUP327667 UEL327666:UEL327667 UOH327666:UOH327667 UYD327666:UYD327667 VHZ327666:VHZ327667 VRV327666:VRV327667 WBR327666:WBR327667 WLN327666:WLN327667 WVJ327666:WVJ327667 B393202:B393203 IX393202:IX393203 ST393202:ST393203 ACP393202:ACP393203 AML393202:AML393203 AWH393202:AWH393203 BGD393202:BGD393203 BPZ393202:BPZ393203 BZV393202:BZV393203 CJR393202:CJR393203 CTN393202:CTN393203 DDJ393202:DDJ393203 DNF393202:DNF393203 DXB393202:DXB393203 EGX393202:EGX393203 EQT393202:EQT393203 FAP393202:FAP393203 FKL393202:FKL393203 FUH393202:FUH393203 GED393202:GED393203 GNZ393202:GNZ393203 GXV393202:GXV393203 HHR393202:HHR393203 HRN393202:HRN393203 IBJ393202:IBJ393203 ILF393202:ILF393203 IVB393202:IVB393203 JEX393202:JEX393203 JOT393202:JOT393203 JYP393202:JYP393203 KIL393202:KIL393203 KSH393202:KSH393203 LCD393202:LCD393203 LLZ393202:LLZ393203 LVV393202:LVV393203 MFR393202:MFR393203 MPN393202:MPN393203 MZJ393202:MZJ393203 NJF393202:NJF393203 NTB393202:NTB393203 OCX393202:OCX393203 OMT393202:OMT393203 OWP393202:OWP393203 PGL393202:PGL393203 PQH393202:PQH393203 QAD393202:QAD393203 QJZ393202:QJZ393203 QTV393202:QTV393203 RDR393202:RDR393203 RNN393202:RNN393203 RXJ393202:RXJ393203 SHF393202:SHF393203 SRB393202:SRB393203 TAX393202:TAX393203 TKT393202:TKT393203 TUP393202:TUP393203 UEL393202:UEL393203 UOH393202:UOH393203 UYD393202:UYD393203 VHZ393202:VHZ393203 VRV393202:VRV393203 WBR393202:WBR393203 WLN393202:WLN393203 WVJ393202:WVJ393203 B458738:B458739 IX458738:IX458739 ST458738:ST458739 ACP458738:ACP458739 AML458738:AML458739 AWH458738:AWH458739 BGD458738:BGD458739 BPZ458738:BPZ458739 BZV458738:BZV458739 CJR458738:CJR458739 CTN458738:CTN458739 DDJ458738:DDJ458739 DNF458738:DNF458739 DXB458738:DXB458739 EGX458738:EGX458739 EQT458738:EQT458739 FAP458738:FAP458739 FKL458738:FKL458739 FUH458738:FUH458739 GED458738:GED458739 GNZ458738:GNZ458739 GXV458738:GXV458739 HHR458738:HHR458739 HRN458738:HRN458739 IBJ458738:IBJ458739 ILF458738:ILF458739 IVB458738:IVB458739 JEX458738:JEX458739 JOT458738:JOT458739 JYP458738:JYP458739 KIL458738:KIL458739 KSH458738:KSH458739 LCD458738:LCD458739 LLZ458738:LLZ458739 LVV458738:LVV458739 MFR458738:MFR458739 MPN458738:MPN458739 MZJ458738:MZJ458739 NJF458738:NJF458739 NTB458738:NTB458739 OCX458738:OCX458739 OMT458738:OMT458739 OWP458738:OWP458739 PGL458738:PGL458739 PQH458738:PQH458739 QAD458738:QAD458739 QJZ458738:QJZ458739 QTV458738:QTV458739 RDR458738:RDR458739 RNN458738:RNN458739 RXJ458738:RXJ458739 SHF458738:SHF458739 SRB458738:SRB458739 TAX458738:TAX458739 TKT458738:TKT458739 TUP458738:TUP458739 UEL458738:UEL458739 UOH458738:UOH458739 UYD458738:UYD458739 VHZ458738:VHZ458739 VRV458738:VRV458739 WBR458738:WBR458739 WLN458738:WLN458739 WVJ458738:WVJ458739 B524274:B524275 IX524274:IX524275 ST524274:ST524275 ACP524274:ACP524275 AML524274:AML524275 AWH524274:AWH524275 BGD524274:BGD524275 BPZ524274:BPZ524275 BZV524274:BZV524275 CJR524274:CJR524275 CTN524274:CTN524275 DDJ524274:DDJ524275 DNF524274:DNF524275 DXB524274:DXB524275 EGX524274:EGX524275 EQT524274:EQT524275 FAP524274:FAP524275 FKL524274:FKL524275 FUH524274:FUH524275 GED524274:GED524275 GNZ524274:GNZ524275 GXV524274:GXV524275 HHR524274:HHR524275 HRN524274:HRN524275 IBJ524274:IBJ524275 ILF524274:ILF524275 IVB524274:IVB524275 JEX524274:JEX524275 JOT524274:JOT524275 JYP524274:JYP524275 KIL524274:KIL524275 KSH524274:KSH524275 LCD524274:LCD524275 LLZ524274:LLZ524275 LVV524274:LVV524275 MFR524274:MFR524275 MPN524274:MPN524275 MZJ524274:MZJ524275 NJF524274:NJF524275 NTB524274:NTB524275 OCX524274:OCX524275 OMT524274:OMT524275 OWP524274:OWP524275 PGL524274:PGL524275 PQH524274:PQH524275 QAD524274:QAD524275 QJZ524274:QJZ524275 QTV524274:QTV524275 RDR524274:RDR524275 RNN524274:RNN524275 RXJ524274:RXJ524275 SHF524274:SHF524275 SRB524274:SRB524275 TAX524274:TAX524275 TKT524274:TKT524275 TUP524274:TUP524275 UEL524274:UEL524275 UOH524274:UOH524275 UYD524274:UYD524275 VHZ524274:VHZ524275 VRV524274:VRV524275 WBR524274:WBR524275 WLN524274:WLN524275 WVJ524274:WVJ524275 B589810:B589811 IX589810:IX589811 ST589810:ST589811 ACP589810:ACP589811 AML589810:AML589811 AWH589810:AWH589811 BGD589810:BGD589811 BPZ589810:BPZ589811 BZV589810:BZV589811 CJR589810:CJR589811 CTN589810:CTN589811 DDJ589810:DDJ589811 DNF589810:DNF589811 DXB589810:DXB589811 EGX589810:EGX589811 EQT589810:EQT589811 FAP589810:FAP589811 FKL589810:FKL589811 FUH589810:FUH589811 GED589810:GED589811 GNZ589810:GNZ589811 GXV589810:GXV589811 HHR589810:HHR589811 HRN589810:HRN589811 IBJ589810:IBJ589811 ILF589810:ILF589811 IVB589810:IVB589811 JEX589810:JEX589811 JOT589810:JOT589811 JYP589810:JYP589811 KIL589810:KIL589811 KSH589810:KSH589811 LCD589810:LCD589811 LLZ589810:LLZ589811 LVV589810:LVV589811 MFR589810:MFR589811 MPN589810:MPN589811 MZJ589810:MZJ589811 NJF589810:NJF589811 NTB589810:NTB589811 OCX589810:OCX589811 OMT589810:OMT589811 OWP589810:OWP589811 PGL589810:PGL589811 PQH589810:PQH589811 QAD589810:QAD589811 QJZ589810:QJZ589811 QTV589810:QTV589811 RDR589810:RDR589811 RNN589810:RNN589811 RXJ589810:RXJ589811 SHF589810:SHF589811 SRB589810:SRB589811 TAX589810:TAX589811 TKT589810:TKT589811 TUP589810:TUP589811 UEL589810:UEL589811 UOH589810:UOH589811 UYD589810:UYD589811 VHZ589810:VHZ589811 VRV589810:VRV589811 WBR589810:WBR589811 WLN589810:WLN589811 WVJ589810:WVJ589811 B655346:B655347 IX655346:IX655347 ST655346:ST655347 ACP655346:ACP655347 AML655346:AML655347 AWH655346:AWH655347 BGD655346:BGD655347 BPZ655346:BPZ655347 BZV655346:BZV655347 CJR655346:CJR655347 CTN655346:CTN655347 DDJ655346:DDJ655347 DNF655346:DNF655347 DXB655346:DXB655347 EGX655346:EGX655347 EQT655346:EQT655347 FAP655346:FAP655347 FKL655346:FKL655347 FUH655346:FUH655347 GED655346:GED655347 GNZ655346:GNZ655347 GXV655346:GXV655347 HHR655346:HHR655347 HRN655346:HRN655347 IBJ655346:IBJ655347 ILF655346:ILF655347 IVB655346:IVB655347 JEX655346:JEX655347 JOT655346:JOT655347 JYP655346:JYP655347 KIL655346:KIL655347 KSH655346:KSH655347 LCD655346:LCD655347 LLZ655346:LLZ655347 LVV655346:LVV655347 MFR655346:MFR655347 MPN655346:MPN655347 MZJ655346:MZJ655347 NJF655346:NJF655347 NTB655346:NTB655347 OCX655346:OCX655347 OMT655346:OMT655347 OWP655346:OWP655347 PGL655346:PGL655347 PQH655346:PQH655347 QAD655346:QAD655347 QJZ655346:QJZ655347 QTV655346:QTV655347 RDR655346:RDR655347 RNN655346:RNN655347 RXJ655346:RXJ655347 SHF655346:SHF655347 SRB655346:SRB655347 TAX655346:TAX655347 TKT655346:TKT655347 TUP655346:TUP655347 UEL655346:UEL655347 UOH655346:UOH655347 UYD655346:UYD655347 VHZ655346:VHZ655347 VRV655346:VRV655347 WBR655346:WBR655347 WLN655346:WLN655347 WVJ655346:WVJ655347 B720882:B720883 IX720882:IX720883 ST720882:ST720883 ACP720882:ACP720883 AML720882:AML720883 AWH720882:AWH720883 BGD720882:BGD720883 BPZ720882:BPZ720883 BZV720882:BZV720883 CJR720882:CJR720883 CTN720882:CTN720883 DDJ720882:DDJ720883 DNF720882:DNF720883 DXB720882:DXB720883 EGX720882:EGX720883 EQT720882:EQT720883 FAP720882:FAP720883 FKL720882:FKL720883 FUH720882:FUH720883 GED720882:GED720883 GNZ720882:GNZ720883 GXV720882:GXV720883 HHR720882:HHR720883 HRN720882:HRN720883 IBJ720882:IBJ720883 ILF720882:ILF720883 IVB720882:IVB720883 JEX720882:JEX720883 JOT720882:JOT720883 JYP720882:JYP720883 KIL720882:KIL720883 KSH720882:KSH720883 LCD720882:LCD720883 LLZ720882:LLZ720883 LVV720882:LVV720883 MFR720882:MFR720883 MPN720882:MPN720883 MZJ720882:MZJ720883 NJF720882:NJF720883 NTB720882:NTB720883 OCX720882:OCX720883 OMT720882:OMT720883 OWP720882:OWP720883 PGL720882:PGL720883 PQH720882:PQH720883 QAD720882:QAD720883 QJZ720882:QJZ720883 QTV720882:QTV720883 RDR720882:RDR720883 RNN720882:RNN720883 RXJ720882:RXJ720883 SHF720882:SHF720883 SRB720882:SRB720883 TAX720882:TAX720883 TKT720882:TKT720883 TUP720882:TUP720883 UEL720882:UEL720883 UOH720882:UOH720883 UYD720882:UYD720883 VHZ720882:VHZ720883 VRV720882:VRV720883 WBR720882:WBR720883 WLN720882:WLN720883 WVJ720882:WVJ720883 B786418:B786419 IX786418:IX786419 ST786418:ST786419 ACP786418:ACP786419 AML786418:AML786419 AWH786418:AWH786419 BGD786418:BGD786419 BPZ786418:BPZ786419 BZV786418:BZV786419 CJR786418:CJR786419 CTN786418:CTN786419 DDJ786418:DDJ786419 DNF786418:DNF786419 DXB786418:DXB786419 EGX786418:EGX786419 EQT786418:EQT786419 FAP786418:FAP786419 FKL786418:FKL786419 FUH786418:FUH786419 GED786418:GED786419 GNZ786418:GNZ786419 GXV786418:GXV786419 HHR786418:HHR786419 HRN786418:HRN786419 IBJ786418:IBJ786419 ILF786418:ILF786419 IVB786418:IVB786419 JEX786418:JEX786419 JOT786418:JOT786419 JYP786418:JYP786419 KIL786418:KIL786419 KSH786418:KSH786419 LCD786418:LCD786419 LLZ786418:LLZ786419 LVV786418:LVV786419 MFR786418:MFR786419 MPN786418:MPN786419 MZJ786418:MZJ786419 NJF786418:NJF786419 NTB786418:NTB786419 OCX786418:OCX786419 OMT786418:OMT786419 OWP786418:OWP786419 PGL786418:PGL786419 PQH786418:PQH786419 QAD786418:QAD786419 QJZ786418:QJZ786419 QTV786418:QTV786419 RDR786418:RDR786419 RNN786418:RNN786419 RXJ786418:RXJ786419 SHF786418:SHF786419 SRB786418:SRB786419 TAX786418:TAX786419 TKT786418:TKT786419 TUP786418:TUP786419 UEL786418:UEL786419 UOH786418:UOH786419 UYD786418:UYD786419 VHZ786418:VHZ786419 VRV786418:VRV786419 WBR786418:WBR786419 WLN786418:WLN786419 WVJ786418:WVJ786419 B851954:B851955 IX851954:IX851955 ST851954:ST851955 ACP851954:ACP851955 AML851954:AML851955 AWH851954:AWH851955 BGD851954:BGD851955 BPZ851954:BPZ851955 BZV851954:BZV851955 CJR851954:CJR851955 CTN851954:CTN851955 DDJ851954:DDJ851955 DNF851954:DNF851955 DXB851954:DXB851955 EGX851954:EGX851955 EQT851954:EQT851955 FAP851954:FAP851955 FKL851954:FKL851955 FUH851954:FUH851955 GED851954:GED851955 GNZ851954:GNZ851955 GXV851954:GXV851955 HHR851954:HHR851955 HRN851954:HRN851955 IBJ851954:IBJ851955 ILF851954:ILF851955 IVB851954:IVB851955 JEX851954:JEX851955 JOT851954:JOT851955 JYP851954:JYP851955 KIL851954:KIL851955 KSH851954:KSH851955 LCD851954:LCD851955 LLZ851954:LLZ851955 LVV851954:LVV851955 MFR851954:MFR851955 MPN851954:MPN851955 MZJ851954:MZJ851955 NJF851954:NJF851955 NTB851954:NTB851955 OCX851954:OCX851955 OMT851954:OMT851955 OWP851954:OWP851955 PGL851954:PGL851955 PQH851954:PQH851955 QAD851954:QAD851955 QJZ851954:QJZ851955 QTV851954:QTV851955 RDR851954:RDR851955 RNN851954:RNN851955 RXJ851954:RXJ851955 SHF851954:SHF851955 SRB851954:SRB851955 TAX851954:TAX851955 TKT851954:TKT851955 TUP851954:TUP851955 UEL851954:UEL851955 UOH851954:UOH851955 UYD851954:UYD851955 VHZ851954:VHZ851955 VRV851954:VRV851955 WBR851954:WBR851955 WLN851954:WLN851955 WVJ851954:WVJ851955 B917490:B917491 IX917490:IX917491 ST917490:ST917491 ACP917490:ACP917491 AML917490:AML917491 AWH917490:AWH917491 BGD917490:BGD917491 BPZ917490:BPZ917491 BZV917490:BZV917491 CJR917490:CJR917491 CTN917490:CTN917491 DDJ917490:DDJ917491 DNF917490:DNF917491 DXB917490:DXB917491 EGX917490:EGX917491 EQT917490:EQT917491 FAP917490:FAP917491 FKL917490:FKL917491 FUH917490:FUH917491 GED917490:GED917491 GNZ917490:GNZ917491 GXV917490:GXV917491 HHR917490:HHR917491 HRN917490:HRN917491 IBJ917490:IBJ917491 ILF917490:ILF917491 IVB917490:IVB917491 JEX917490:JEX917491 JOT917490:JOT917491 JYP917490:JYP917491 KIL917490:KIL917491 KSH917490:KSH917491 LCD917490:LCD917491 LLZ917490:LLZ917491 LVV917490:LVV917491 MFR917490:MFR917491 MPN917490:MPN917491 MZJ917490:MZJ917491 NJF917490:NJF917491 NTB917490:NTB917491 OCX917490:OCX917491 OMT917490:OMT917491 OWP917490:OWP917491 PGL917490:PGL917491 PQH917490:PQH917491 QAD917490:QAD917491 QJZ917490:QJZ917491 QTV917490:QTV917491 RDR917490:RDR917491 RNN917490:RNN917491 RXJ917490:RXJ917491 SHF917490:SHF917491 SRB917490:SRB917491 TAX917490:TAX917491 TKT917490:TKT917491 TUP917490:TUP917491 UEL917490:UEL917491 UOH917490:UOH917491 UYD917490:UYD917491 VHZ917490:VHZ917491 VRV917490:VRV917491 WBR917490:WBR917491 WLN917490:WLN917491 WVJ917490:WVJ917491 B983026:B983027 IX983026:IX983027 ST983026:ST983027 ACP983026:ACP983027 AML983026:AML983027 AWH983026:AWH983027 BGD983026:BGD983027 BPZ983026:BPZ983027 BZV983026:BZV983027 CJR983026:CJR983027 CTN983026:CTN983027 DDJ983026:DDJ983027 DNF983026:DNF983027 DXB983026:DXB983027 EGX983026:EGX983027 EQT983026:EQT983027 FAP983026:FAP983027 FKL983026:FKL983027 FUH983026:FUH983027 GED983026:GED983027 GNZ983026:GNZ983027 GXV983026:GXV983027 HHR983026:HHR983027 HRN983026:HRN983027 IBJ983026:IBJ983027 ILF983026:ILF983027 IVB983026:IVB983027 JEX983026:JEX983027 JOT983026:JOT983027 JYP983026:JYP983027 KIL983026:KIL983027 KSH983026:KSH983027 LCD983026:LCD983027 LLZ983026:LLZ983027 LVV983026:LVV983027 MFR983026:MFR983027 MPN983026:MPN983027 MZJ983026:MZJ983027 NJF983026:NJF983027 NTB983026:NTB983027 OCX983026:OCX983027 OMT983026:OMT983027 OWP983026:OWP983027 PGL983026:PGL983027 PQH983026:PQH983027 QAD983026:QAD983027 QJZ983026:QJZ983027 QTV983026:QTV983027 RDR983026:RDR983027 RNN983026:RNN983027 RXJ983026:RXJ983027 SHF983026:SHF983027 SRB983026:SRB983027 TAX983026:TAX983027 TKT983026:TKT983027 TUP983026:TUP983027 UEL983026:UEL983027 UOH983026:UOH983027 UYD983026:UYD983027 VHZ983026:VHZ983027 VRV983026:VRV983027 WBR983026:WBR983027 WLN983026:WLN983027 WVJ983026:WVJ983027 B28">
      <formula1>"Following,Modified Following,Preceding,Modified Preceding,Unadjusted"</formula1>
    </dataValidation>
  </dataValidations>
  <pageMargins left="0.78740157499999996" right="0.78740157499999996" top="0.984251969" bottom="0.984251969" header="0.5" footer="0.5"/>
  <pageSetup paperSize="9" orientation="portrait" horizontalDpi="1200" verticalDpi="1200" copies="0" r:id="rId1"/>
  <headerFooter alignWithMargins="0"/>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
  <dimension ref="B2:AA31"/>
  <sheetViews>
    <sheetView workbookViewId="0">
      <selection activeCell="B41" sqref="B41"/>
    </sheetView>
  </sheetViews>
  <sheetFormatPr baseColWidth="10" defaultColWidth="9.140625" defaultRowHeight="15" x14ac:dyDescent="0.25"/>
  <cols>
    <col min="1" max="1" width="9.140625" style="1"/>
    <col min="2" max="2" width="10.85546875" style="1" bestFit="1" customWidth="1"/>
    <col min="3" max="3" width="11.140625" style="1" bestFit="1" customWidth="1"/>
    <col min="4" max="4" width="9.140625" style="1"/>
    <col min="5" max="5" width="19.28515625" style="1" bestFit="1" customWidth="1"/>
    <col min="6" max="6" width="9.140625" style="1"/>
    <col min="7" max="7" width="15.7109375" style="1" bestFit="1" customWidth="1"/>
    <col min="8" max="8" width="8.140625" style="1" bestFit="1" customWidth="1"/>
    <col min="9" max="9" width="8.5703125" style="1" bestFit="1" customWidth="1"/>
    <col min="10" max="10" width="16.7109375" style="1" bestFit="1" customWidth="1"/>
    <col min="11" max="11" width="15.85546875" style="1" bestFit="1" customWidth="1"/>
    <col min="12" max="12" width="12" style="1" bestFit="1" customWidth="1"/>
    <col min="13" max="13" width="6" style="1" bestFit="1" customWidth="1"/>
    <col min="14" max="14" width="10.85546875" style="1" bestFit="1" customWidth="1"/>
    <col min="15" max="15" width="11.7109375" style="1" bestFit="1" customWidth="1"/>
    <col min="16" max="16" width="19.7109375" style="1" bestFit="1" customWidth="1"/>
    <col min="17" max="17" width="13.85546875" style="1" bestFit="1" customWidth="1"/>
    <col min="18" max="18" width="13.42578125" style="1" bestFit="1" customWidth="1"/>
    <col min="19" max="19" width="5.5703125" style="1" bestFit="1" customWidth="1"/>
    <col min="20" max="20" width="7.85546875" style="1" bestFit="1" customWidth="1"/>
    <col min="21" max="21" width="11.7109375" style="1" bestFit="1" customWidth="1"/>
    <col min="22" max="22" width="10" style="1" bestFit="1" customWidth="1"/>
    <col min="23" max="23" width="7.140625" style="1" bestFit="1" customWidth="1"/>
    <col min="24" max="24" width="5.5703125" style="1" bestFit="1" customWidth="1"/>
    <col min="25" max="25" width="16.7109375" style="1" bestFit="1" customWidth="1"/>
    <col min="26" max="26" width="16.42578125" style="1" bestFit="1" customWidth="1"/>
    <col min="27" max="27" width="5.5703125" style="1" bestFit="1" customWidth="1"/>
    <col min="28" max="16384" width="9.140625" style="1"/>
  </cols>
  <sheetData>
    <row r="2" spans="2:27" x14ac:dyDescent="0.25">
      <c r="B2" s="1" t="s">
        <v>4</v>
      </c>
      <c r="C2" s="2">
        <f>_xll.qlSettingsEvaluationDate()</f>
        <v>40843</v>
      </c>
      <c r="E2" s="1" t="str">
        <f>_xll.qlSchedule("bond schedule",C5,C6,"6M","UnitedStates::GovernmentBond","Unadjusted","Unadjusted","Backward",FALSE,,,FALSE,C5:C6,TRUE)</f>
        <v>bond schedule#0001</v>
      </c>
      <c r="G2" s="1" t="str">
        <f>_xll.qlFixedRateBond("fixed bond",,"USD",1,100,E2,C7,"Actual/Actual (Bond)","Unadjusted",100,C5,"UnitedStates::GovernmentBond",FALSE,E2,TRUE)</f>
        <v>fixed bond#0001</v>
      </c>
    </row>
    <row r="4" spans="2:27" x14ac:dyDescent="0.25">
      <c r="B4" s="1" t="s">
        <v>9</v>
      </c>
      <c r="C4" s="2">
        <f>_xll.qlCalendarAdvance("UnitedStates::GovernmentBond",C2,"1D","Following",FALSE,C2)</f>
        <v>40844</v>
      </c>
      <c r="E4" s="1" t="s">
        <v>3</v>
      </c>
      <c r="G4" s="1" t="str">
        <f t="array" ref="G4:AA31">_xll.qlBondFlowAnalysis(G2,G2)</f>
        <v>Payment Date</v>
      </c>
      <c r="H4" s="1" t="str">
        <v>Amount</v>
      </c>
      <c r="I4" s="1" t="str">
        <v>Nominal</v>
      </c>
      <c r="J4" s="1" t="str">
        <v>Accrual Start Date</v>
      </c>
      <c r="K4" s="1" t="str">
        <v>Accrual End Date</v>
      </c>
      <c r="L4" s="1" t="str">
        <v>Accrual Days</v>
      </c>
      <c r="M4" s="1" t="str">
        <v>Index</v>
      </c>
      <c r="N4" s="1" t="str">
        <v>Fixing Days</v>
      </c>
      <c r="O4" s="1" t="str">
        <v>Fixing Dates</v>
      </c>
      <c r="P4" s="1" t="str">
        <v>Day Counter</v>
      </c>
      <c r="Q4" s="1" t="str">
        <v>Accrual Period</v>
      </c>
      <c r="R4" s="1" t="str">
        <v>Effective Rate</v>
      </c>
      <c r="S4" s="1" t="str">
        <v>Floor</v>
      </c>
      <c r="T4" s="1" t="str">
        <v>Gearing</v>
      </c>
      <c r="U4" s="1" t="str">
        <v>Index Fixing</v>
      </c>
      <c r="V4" s="1" t="str">
        <v>Conv. Adj.</v>
      </c>
      <c r="W4" s="1" t="str">
        <v>Spread</v>
      </c>
      <c r="X4" s="1" t="str">
        <v>Cap</v>
      </c>
      <c r="Y4" s="1" t="str">
        <v>Call Digital Payoff</v>
      </c>
      <c r="Z4" s="1" t="str">
        <v>Put Digital Payoff</v>
      </c>
      <c r="AA4" s="1" t="e">
        <v>#N/A</v>
      </c>
    </row>
    <row r="5" spans="2:27" x14ac:dyDescent="0.25">
      <c r="B5" s="1" t="s">
        <v>2</v>
      </c>
      <c r="C5" s="2">
        <v>40770</v>
      </c>
      <c r="E5" s="2">
        <f t="array" ref="E5:E19">_xll.qlScheduleDates(E2,E2)</f>
        <v>40770</v>
      </c>
      <c r="G5" s="2">
        <v>40954</v>
      </c>
      <c r="H5" s="1">
        <v>1.0625000000000107</v>
      </c>
      <c r="I5" s="1">
        <v>100</v>
      </c>
      <c r="J5" s="2">
        <v>40770</v>
      </c>
      <c r="K5" s="2">
        <v>40954</v>
      </c>
      <c r="L5" s="1">
        <v>184</v>
      </c>
      <c r="M5" s="1" t="str">
        <v>#N/A</v>
      </c>
      <c r="N5" s="1" t="str">
        <v>#N/A</v>
      </c>
      <c r="O5" s="1" t="str">
        <v>#N/A</v>
      </c>
      <c r="P5" s="1" t="str">
        <v>Actual/Actual (ISMA)</v>
      </c>
      <c r="Q5" s="1">
        <v>0.5</v>
      </c>
      <c r="R5" s="1">
        <v>2.1250000000000002E-2</v>
      </c>
      <c r="S5" s="1" t="str">
        <v>#N/A</v>
      </c>
      <c r="T5" s="1" t="str">
        <v>#N/A</v>
      </c>
      <c r="U5" s="1" t="str">
        <v>#N/A</v>
      </c>
      <c r="V5" s="1" t="str">
        <v>#N/A</v>
      </c>
      <c r="W5" s="1" t="str">
        <v>#N/A</v>
      </c>
      <c r="X5" s="1" t="str">
        <v>#N/A</v>
      </c>
      <c r="Y5" s="1" t="str">
        <v>#N/A</v>
      </c>
      <c r="Z5" s="1" t="str">
        <v>#N/A</v>
      </c>
      <c r="AA5" s="1" t="e">
        <v>#N/A</v>
      </c>
    </row>
    <row r="6" spans="2:27" x14ac:dyDescent="0.25">
      <c r="B6" s="1" t="s">
        <v>0</v>
      </c>
      <c r="C6" s="2">
        <v>44423</v>
      </c>
      <c r="E6" s="2">
        <v>40954</v>
      </c>
      <c r="G6" s="2">
        <v>41136</v>
      </c>
      <c r="H6" s="1">
        <v>1.0625000000000107</v>
      </c>
      <c r="I6" s="1">
        <v>100</v>
      </c>
      <c r="J6" s="2">
        <v>40954</v>
      </c>
      <c r="K6" s="2">
        <v>41136</v>
      </c>
      <c r="L6" s="1">
        <v>182</v>
      </c>
      <c r="M6" s="1" t="str">
        <v>#N/A</v>
      </c>
      <c r="N6" s="1" t="str">
        <v>#N/A</v>
      </c>
      <c r="O6" s="1" t="str">
        <v>#N/A</v>
      </c>
      <c r="P6" s="1" t="str">
        <v>Actual/Actual (ISMA)</v>
      </c>
      <c r="Q6" s="1">
        <v>0.5</v>
      </c>
      <c r="R6" s="1">
        <v>2.1250000000000002E-2</v>
      </c>
      <c r="S6" s="1" t="str">
        <v>#N/A</v>
      </c>
      <c r="T6" s="1" t="str">
        <v>#N/A</v>
      </c>
      <c r="U6" s="1" t="str">
        <v>#N/A</v>
      </c>
      <c r="V6" s="1" t="str">
        <v>#N/A</v>
      </c>
      <c r="W6" s="1" t="str">
        <v>#N/A</v>
      </c>
      <c r="X6" s="1" t="str">
        <v>#N/A</v>
      </c>
      <c r="Y6" s="1" t="str">
        <v>#N/A</v>
      </c>
      <c r="Z6" s="1" t="str">
        <v>#N/A</v>
      </c>
      <c r="AA6" s="1" t="e">
        <v>#N/A</v>
      </c>
    </row>
    <row r="7" spans="2:27" x14ac:dyDescent="0.25">
      <c r="B7" s="1" t="s">
        <v>1</v>
      </c>
      <c r="C7" s="6">
        <v>2.1250000000000002E-2</v>
      </c>
      <c r="E7" s="2">
        <v>41136</v>
      </c>
      <c r="G7" s="2">
        <v>41320</v>
      </c>
      <c r="H7" s="1">
        <v>1.0625000000000107</v>
      </c>
      <c r="I7" s="1">
        <v>100</v>
      </c>
      <c r="J7" s="2">
        <v>41136</v>
      </c>
      <c r="K7" s="2">
        <v>41320</v>
      </c>
      <c r="L7" s="1">
        <v>184</v>
      </c>
      <c r="M7" s="1" t="str">
        <v>#N/A</v>
      </c>
      <c r="N7" s="1" t="str">
        <v>#N/A</v>
      </c>
      <c r="O7" s="1" t="str">
        <v>#N/A</v>
      </c>
      <c r="P7" s="1" t="str">
        <v>Actual/Actual (ISMA)</v>
      </c>
      <c r="Q7" s="1">
        <v>0.5</v>
      </c>
      <c r="R7" s="1">
        <v>2.1250000000000002E-2</v>
      </c>
      <c r="S7" s="1" t="str">
        <v>#N/A</v>
      </c>
      <c r="T7" s="1" t="str">
        <v>#N/A</v>
      </c>
      <c r="U7" s="1" t="str">
        <v>#N/A</v>
      </c>
      <c r="V7" s="1" t="str">
        <v>#N/A</v>
      </c>
      <c r="W7" s="1" t="str">
        <v>#N/A</v>
      </c>
      <c r="X7" s="1" t="str">
        <v>#N/A</v>
      </c>
      <c r="Y7" s="1" t="str">
        <v>#N/A</v>
      </c>
      <c r="Z7" s="1" t="str">
        <v>#N/A</v>
      </c>
      <c r="AA7" s="1" t="e">
        <v>#N/A</v>
      </c>
    </row>
    <row r="8" spans="2:27" x14ac:dyDescent="0.25">
      <c r="E8" s="2">
        <v>41320</v>
      </c>
      <c r="G8" s="2">
        <v>41501</v>
      </c>
      <c r="H8" s="1">
        <v>1.0625000000000107</v>
      </c>
      <c r="I8" s="1">
        <v>100</v>
      </c>
      <c r="J8" s="2">
        <v>41320</v>
      </c>
      <c r="K8" s="2">
        <v>41501</v>
      </c>
      <c r="L8" s="1">
        <v>181</v>
      </c>
      <c r="M8" s="1" t="str">
        <v>#N/A</v>
      </c>
      <c r="N8" s="1" t="str">
        <v>#N/A</v>
      </c>
      <c r="O8" s="1" t="str">
        <v>#N/A</v>
      </c>
      <c r="P8" s="1" t="str">
        <v>Actual/Actual (ISMA)</v>
      </c>
      <c r="Q8" s="1">
        <v>0.5</v>
      </c>
      <c r="R8" s="1">
        <v>2.1250000000000002E-2</v>
      </c>
      <c r="S8" s="1" t="str">
        <v>#N/A</v>
      </c>
      <c r="T8" s="1" t="str">
        <v>#N/A</v>
      </c>
      <c r="U8" s="1" t="str">
        <v>#N/A</v>
      </c>
      <c r="V8" s="1" t="str">
        <v>#N/A</v>
      </c>
      <c r="W8" s="1" t="str">
        <v>#N/A</v>
      </c>
      <c r="X8" s="1" t="str">
        <v>#N/A</v>
      </c>
      <c r="Y8" s="1" t="str">
        <v>#N/A</v>
      </c>
      <c r="Z8" s="1" t="str">
        <v>#N/A</v>
      </c>
      <c r="AA8" s="1" t="e">
        <v>#N/A</v>
      </c>
    </row>
    <row r="9" spans="2:27" x14ac:dyDescent="0.25">
      <c r="E9" s="2">
        <v>41501</v>
      </c>
      <c r="G9" s="2">
        <v>41685</v>
      </c>
      <c r="H9" s="1">
        <v>1.0625000000000107</v>
      </c>
      <c r="I9" s="1">
        <v>100</v>
      </c>
      <c r="J9" s="2">
        <v>41501</v>
      </c>
      <c r="K9" s="2">
        <v>41685</v>
      </c>
      <c r="L9" s="1">
        <v>184</v>
      </c>
      <c r="M9" s="1" t="str">
        <v>#N/A</v>
      </c>
      <c r="N9" s="1" t="str">
        <v>#N/A</v>
      </c>
      <c r="O9" s="1" t="str">
        <v>#N/A</v>
      </c>
      <c r="P9" s="1" t="str">
        <v>Actual/Actual (ISMA)</v>
      </c>
      <c r="Q9" s="1">
        <v>0.5</v>
      </c>
      <c r="R9" s="1">
        <v>2.1250000000000002E-2</v>
      </c>
      <c r="S9" s="1" t="str">
        <v>#N/A</v>
      </c>
      <c r="T9" s="1" t="str">
        <v>#N/A</v>
      </c>
      <c r="U9" s="1" t="str">
        <v>#N/A</v>
      </c>
      <c r="V9" s="1" t="str">
        <v>#N/A</v>
      </c>
      <c r="W9" s="1" t="str">
        <v>#N/A</v>
      </c>
      <c r="X9" s="1" t="str">
        <v>#N/A</v>
      </c>
      <c r="Y9" s="1" t="str">
        <v>#N/A</v>
      </c>
      <c r="Z9" s="1" t="str">
        <v>#N/A</v>
      </c>
      <c r="AA9" s="1" t="e">
        <v>#N/A</v>
      </c>
    </row>
    <row r="10" spans="2:27" x14ac:dyDescent="0.25">
      <c r="B10" s="1" t="s">
        <v>8</v>
      </c>
      <c r="C10" s="5">
        <v>97.2</v>
      </c>
      <c r="E10" s="2">
        <v>41685</v>
      </c>
      <c r="G10" s="2">
        <v>41866</v>
      </c>
      <c r="H10" s="1">
        <v>1.0625000000000107</v>
      </c>
      <c r="I10" s="1">
        <v>100</v>
      </c>
      <c r="J10" s="2">
        <v>41685</v>
      </c>
      <c r="K10" s="2">
        <v>41866</v>
      </c>
      <c r="L10" s="1">
        <v>181</v>
      </c>
      <c r="M10" s="1" t="str">
        <v>#N/A</v>
      </c>
      <c r="N10" s="1" t="str">
        <v>#N/A</v>
      </c>
      <c r="O10" s="1" t="str">
        <v>#N/A</v>
      </c>
      <c r="P10" s="1" t="str">
        <v>Actual/Actual (ISMA)</v>
      </c>
      <c r="Q10" s="1">
        <v>0.5</v>
      </c>
      <c r="R10" s="1">
        <v>2.1250000000000002E-2</v>
      </c>
      <c r="S10" s="1" t="str">
        <v>#N/A</v>
      </c>
      <c r="T10" s="1" t="str">
        <v>#N/A</v>
      </c>
      <c r="U10" s="1" t="str">
        <v>#N/A</v>
      </c>
      <c r="V10" s="1" t="str">
        <v>#N/A</v>
      </c>
      <c r="W10" s="1" t="str">
        <v>#N/A</v>
      </c>
      <c r="X10" s="1" t="str">
        <v>#N/A</v>
      </c>
      <c r="Y10" s="1" t="str">
        <v>#N/A</v>
      </c>
      <c r="Z10" s="1" t="str">
        <v>#N/A</v>
      </c>
      <c r="AA10" s="1" t="e">
        <v>#N/A</v>
      </c>
    </row>
    <row r="11" spans="2:27" x14ac:dyDescent="0.25">
      <c r="E11" s="2">
        <v>41866</v>
      </c>
      <c r="G11" s="2">
        <v>42050</v>
      </c>
      <c r="H11" s="1">
        <v>1.0625000000000107</v>
      </c>
      <c r="I11" s="1">
        <v>100</v>
      </c>
      <c r="J11" s="2">
        <v>41866</v>
      </c>
      <c r="K11" s="2">
        <v>42050</v>
      </c>
      <c r="L11" s="1">
        <v>184</v>
      </c>
      <c r="M11" s="1" t="str">
        <v>#N/A</v>
      </c>
      <c r="N11" s="1" t="str">
        <v>#N/A</v>
      </c>
      <c r="O11" s="1" t="str">
        <v>#N/A</v>
      </c>
      <c r="P11" s="1" t="str">
        <v>Actual/Actual (ISMA)</v>
      </c>
      <c r="Q11" s="1">
        <v>0.5</v>
      </c>
      <c r="R11" s="1">
        <v>2.1250000000000002E-2</v>
      </c>
      <c r="S11" s="1" t="str">
        <v>#N/A</v>
      </c>
      <c r="T11" s="1" t="str">
        <v>#N/A</v>
      </c>
      <c r="U11" s="1" t="str">
        <v>#N/A</v>
      </c>
      <c r="V11" s="1" t="str">
        <v>#N/A</v>
      </c>
      <c r="W11" s="1" t="str">
        <v>#N/A</v>
      </c>
      <c r="X11" s="1" t="str">
        <v>#N/A</v>
      </c>
      <c r="Y11" s="1" t="str">
        <v>#N/A</v>
      </c>
      <c r="Z11" s="1" t="str">
        <v>#N/A</v>
      </c>
      <c r="AA11" s="1" t="e">
        <v>#N/A</v>
      </c>
    </row>
    <row r="12" spans="2:27" x14ac:dyDescent="0.25">
      <c r="E12" s="2">
        <v>42050</v>
      </c>
      <c r="G12" s="2">
        <v>42231</v>
      </c>
      <c r="H12" s="1">
        <v>1.0625000000000107</v>
      </c>
      <c r="I12" s="1">
        <v>100</v>
      </c>
      <c r="J12" s="2">
        <v>42050</v>
      </c>
      <c r="K12" s="2">
        <v>42231</v>
      </c>
      <c r="L12" s="1">
        <v>181</v>
      </c>
      <c r="M12" s="1" t="str">
        <v>#N/A</v>
      </c>
      <c r="N12" s="1" t="str">
        <v>#N/A</v>
      </c>
      <c r="O12" s="1" t="str">
        <v>#N/A</v>
      </c>
      <c r="P12" s="1" t="str">
        <v>Actual/Actual (ISMA)</v>
      </c>
      <c r="Q12" s="1">
        <v>0.5</v>
      </c>
      <c r="R12" s="1">
        <v>2.1250000000000002E-2</v>
      </c>
      <c r="S12" s="1" t="str">
        <v>#N/A</v>
      </c>
      <c r="T12" s="1" t="str">
        <v>#N/A</v>
      </c>
      <c r="U12" s="1" t="str">
        <v>#N/A</v>
      </c>
      <c r="V12" s="1" t="str">
        <v>#N/A</v>
      </c>
      <c r="W12" s="1" t="str">
        <v>#N/A</v>
      </c>
      <c r="X12" s="1" t="str">
        <v>#N/A</v>
      </c>
      <c r="Y12" s="1" t="str">
        <v>#N/A</v>
      </c>
      <c r="Z12" s="1" t="str">
        <v>#N/A</v>
      </c>
      <c r="AA12" s="1" t="e">
        <v>#N/A</v>
      </c>
    </row>
    <row r="13" spans="2:27" x14ac:dyDescent="0.25">
      <c r="B13" s="1" t="s">
        <v>5</v>
      </c>
      <c r="C13" s="3">
        <f>_xll.qlBondYieldFromCleanPrice($G$2,DOLLARDE(C10,32),"Actual/Actual (Bond)","Compounded","SemiAnnual",$C$4,0.0000000001,100,0.025,C10)</f>
        <v>2.3982357455787313E-2</v>
      </c>
      <c r="E13" s="2">
        <v>42231</v>
      </c>
      <c r="G13" s="2">
        <v>42415</v>
      </c>
      <c r="H13" s="1">
        <v>1.0625000000000107</v>
      </c>
      <c r="I13" s="1">
        <v>100</v>
      </c>
      <c r="J13" s="2">
        <v>42231</v>
      </c>
      <c r="K13" s="2">
        <v>42415</v>
      </c>
      <c r="L13" s="1">
        <v>184</v>
      </c>
      <c r="M13" s="1" t="str">
        <v>#N/A</v>
      </c>
      <c r="N13" s="1" t="str">
        <v>#N/A</v>
      </c>
      <c r="O13" s="1" t="str">
        <v>#N/A</v>
      </c>
      <c r="P13" s="1" t="str">
        <v>Actual/Actual (ISMA)</v>
      </c>
      <c r="Q13" s="1">
        <v>0.5</v>
      </c>
      <c r="R13" s="1">
        <v>2.1250000000000002E-2</v>
      </c>
      <c r="S13" s="1" t="str">
        <v>#N/A</v>
      </c>
      <c r="T13" s="1" t="str">
        <v>#N/A</v>
      </c>
      <c r="U13" s="1" t="str">
        <v>#N/A</v>
      </c>
      <c r="V13" s="1" t="str">
        <v>#N/A</v>
      </c>
      <c r="W13" s="1" t="str">
        <v>#N/A</v>
      </c>
      <c r="X13" s="1" t="str">
        <v>#N/A</v>
      </c>
      <c r="Y13" s="1" t="str">
        <v>#N/A</v>
      </c>
      <c r="Z13" s="1" t="str">
        <v>#N/A</v>
      </c>
      <c r="AA13" s="1" t="e">
        <v>#N/A</v>
      </c>
    </row>
    <row r="14" spans="2:27" x14ac:dyDescent="0.25">
      <c r="B14" s="1" t="s">
        <v>6</v>
      </c>
      <c r="C14" s="3">
        <f>YIELD($C$4,$C$6,$C$7,DOLLARDE(C10,32),100,2,1)</f>
        <v>2.3982357476631935E-2</v>
      </c>
      <c r="E14" s="2">
        <v>42415</v>
      </c>
      <c r="G14" s="2">
        <v>42597</v>
      </c>
      <c r="H14" s="1">
        <v>1.0625000000000107</v>
      </c>
      <c r="I14" s="1">
        <v>100</v>
      </c>
      <c r="J14" s="2">
        <v>42415</v>
      </c>
      <c r="K14" s="2">
        <v>42597</v>
      </c>
      <c r="L14" s="1">
        <v>182</v>
      </c>
      <c r="M14" s="1" t="str">
        <v>#N/A</v>
      </c>
      <c r="N14" s="1" t="str">
        <v>#N/A</v>
      </c>
      <c r="O14" s="1" t="str">
        <v>#N/A</v>
      </c>
      <c r="P14" s="1" t="str">
        <v>Actual/Actual (ISMA)</v>
      </c>
      <c r="Q14" s="1">
        <v>0.5</v>
      </c>
      <c r="R14" s="1">
        <v>2.1250000000000002E-2</v>
      </c>
      <c r="S14" s="1" t="str">
        <v>#N/A</v>
      </c>
      <c r="T14" s="1" t="str">
        <v>#N/A</v>
      </c>
      <c r="U14" s="1" t="str">
        <v>#N/A</v>
      </c>
      <c r="V14" s="1" t="str">
        <v>#N/A</v>
      </c>
      <c r="W14" s="1" t="str">
        <v>#N/A</v>
      </c>
      <c r="X14" s="1" t="str">
        <v>#N/A</v>
      </c>
      <c r="Y14" s="1" t="str">
        <v>#N/A</v>
      </c>
      <c r="Z14" s="1" t="str">
        <v>#N/A</v>
      </c>
      <c r="AA14" s="1" t="e">
        <v>#N/A</v>
      </c>
    </row>
    <row r="15" spans="2:27" x14ac:dyDescent="0.25">
      <c r="B15" s="1" t="s">
        <v>7</v>
      </c>
      <c r="C15" s="4">
        <f>C13-C14</f>
        <v>-2.0844621168025768E-11</v>
      </c>
      <c r="E15" s="2">
        <v>42597</v>
      </c>
      <c r="G15" s="2">
        <v>42781</v>
      </c>
      <c r="H15" s="1">
        <v>1.0625000000000107</v>
      </c>
      <c r="I15" s="1">
        <v>100</v>
      </c>
      <c r="J15" s="2">
        <v>42597</v>
      </c>
      <c r="K15" s="2">
        <v>42781</v>
      </c>
      <c r="L15" s="1">
        <v>184</v>
      </c>
      <c r="M15" s="1" t="str">
        <v>#N/A</v>
      </c>
      <c r="N15" s="1" t="str">
        <v>#N/A</v>
      </c>
      <c r="O15" s="1" t="str">
        <v>#N/A</v>
      </c>
      <c r="P15" s="1" t="str">
        <v>Actual/Actual (ISMA)</v>
      </c>
      <c r="Q15" s="1">
        <v>0.5</v>
      </c>
      <c r="R15" s="1">
        <v>2.1250000000000002E-2</v>
      </c>
      <c r="S15" s="1" t="str">
        <v>#N/A</v>
      </c>
      <c r="T15" s="1" t="str">
        <v>#N/A</v>
      </c>
      <c r="U15" s="1" t="str">
        <v>#N/A</v>
      </c>
      <c r="V15" s="1" t="str">
        <v>#N/A</v>
      </c>
      <c r="W15" s="1" t="str">
        <v>#N/A</v>
      </c>
      <c r="X15" s="1" t="str">
        <v>#N/A</v>
      </c>
      <c r="Y15" s="1" t="str">
        <v>#N/A</v>
      </c>
      <c r="Z15" s="1" t="str">
        <v>#N/A</v>
      </c>
      <c r="AA15" s="1" t="e">
        <v>#N/A</v>
      </c>
    </row>
    <row r="16" spans="2:27" x14ac:dyDescent="0.25">
      <c r="E16" s="2">
        <v>42781</v>
      </c>
      <c r="G16" s="2">
        <v>42962</v>
      </c>
      <c r="H16" s="1">
        <v>1.0625000000000107</v>
      </c>
      <c r="I16" s="1">
        <v>100</v>
      </c>
      <c r="J16" s="2">
        <v>42781</v>
      </c>
      <c r="K16" s="2">
        <v>42962</v>
      </c>
      <c r="L16" s="1">
        <v>181</v>
      </c>
      <c r="M16" s="1" t="str">
        <v>#N/A</v>
      </c>
      <c r="N16" s="1" t="str">
        <v>#N/A</v>
      </c>
      <c r="O16" s="1" t="str">
        <v>#N/A</v>
      </c>
      <c r="P16" s="1" t="str">
        <v>Actual/Actual (ISMA)</v>
      </c>
      <c r="Q16" s="1">
        <v>0.5</v>
      </c>
      <c r="R16" s="1">
        <v>2.1250000000000002E-2</v>
      </c>
      <c r="S16" s="1" t="str">
        <v>#N/A</v>
      </c>
      <c r="T16" s="1" t="str">
        <v>#N/A</v>
      </c>
      <c r="U16" s="1" t="str">
        <v>#N/A</v>
      </c>
      <c r="V16" s="1" t="str">
        <v>#N/A</v>
      </c>
      <c r="W16" s="1" t="str">
        <v>#N/A</v>
      </c>
      <c r="X16" s="1" t="str">
        <v>#N/A</v>
      </c>
      <c r="Y16" s="1" t="str">
        <v>#N/A</v>
      </c>
      <c r="Z16" s="1" t="str">
        <v>#N/A</v>
      </c>
      <c r="AA16" s="1" t="e">
        <v>#N/A</v>
      </c>
    </row>
    <row r="17" spans="2:27" x14ac:dyDescent="0.25">
      <c r="B17" s="1" t="s">
        <v>10</v>
      </c>
      <c r="C17" s="7">
        <f>DOLLARFR(_xll.qlBondCleanPriceFromYield(G2,C13,"Actual/Actual (Bond)","Compounded","SemiAnnual",C4,C13),32)</f>
        <v>97.200000005717072</v>
      </c>
      <c r="E17" s="2">
        <v>42962</v>
      </c>
      <c r="G17" s="2">
        <v>43146</v>
      </c>
      <c r="H17" s="1">
        <v>1.0625000000000107</v>
      </c>
      <c r="I17" s="1">
        <v>100</v>
      </c>
      <c r="J17" s="2">
        <v>42962</v>
      </c>
      <c r="K17" s="2">
        <v>43146</v>
      </c>
      <c r="L17" s="1">
        <v>184</v>
      </c>
      <c r="M17" s="1" t="str">
        <v>#N/A</v>
      </c>
      <c r="N17" s="1" t="str">
        <v>#N/A</v>
      </c>
      <c r="O17" s="1" t="str">
        <v>#N/A</v>
      </c>
      <c r="P17" s="1" t="str">
        <v>Actual/Actual (ISMA)</v>
      </c>
      <c r="Q17" s="1">
        <v>0.5</v>
      </c>
      <c r="R17" s="1">
        <v>2.1250000000000002E-2</v>
      </c>
      <c r="S17" s="1" t="str">
        <v>#N/A</v>
      </c>
      <c r="T17" s="1" t="str">
        <v>#N/A</v>
      </c>
      <c r="U17" s="1" t="str">
        <v>#N/A</v>
      </c>
      <c r="V17" s="1" t="str">
        <v>#N/A</v>
      </c>
      <c r="W17" s="1" t="str">
        <v>#N/A</v>
      </c>
      <c r="X17" s="1" t="str">
        <v>#N/A</v>
      </c>
      <c r="Y17" s="1" t="str">
        <v>#N/A</v>
      </c>
      <c r="Z17" s="1" t="str">
        <v>#N/A</v>
      </c>
      <c r="AA17" s="1" t="e">
        <v>#N/A</v>
      </c>
    </row>
    <row r="18" spans="2:27" x14ac:dyDescent="0.25">
      <c r="B18" s="1" t="s">
        <v>11</v>
      </c>
      <c r="C18" s="5">
        <f>DOLLARFR(PRICE(C4,C6,C7,C14,100,2,1),32)</f>
        <v>97.19999999999996</v>
      </c>
      <c r="E18" s="2">
        <v>43146</v>
      </c>
      <c r="G18" s="2">
        <v>43327</v>
      </c>
      <c r="H18" s="1">
        <v>1.0625000000000107</v>
      </c>
      <c r="I18" s="1">
        <v>100</v>
      </c>
      <c r="J18" s="2">
        <v>43146</v>
      </c>
      <c r="K18" s="2">
        <v>43327</v>
      </c>
      <c r="L18" s="1">
        <v>181</v>
      </c>
      <c r="M18" s="1" t="str">
        <v>#N/A</v>
      </c>
      <c r="N18" s="1" t="str">
        <v>#N/A</v>
      </c>
      <c r="O18" s="1" t="str">
        <v>#N/A</v>
      </c>
      <c r="P18" s="1" t="str">
        <v>Actual/Actual (ISMA)</v>
      </c>
      <c r="Q18" s="1">
        <v>0.5</v>
      </c>
      <c r="R18" s="1">
        <v>2.1250000000000002E-2</v>
      </c>
      <c r="S18" s="1" t="str">
        <v>#N/A</v>
      </c>
      <c r="T18" s="1" t="str">
        <v>#N/A</v>
      </c>
      <c r="U18" s="1" t="str">
        <v>#N/A</v>
      </c>
      <c r="V18" s="1" t="str">
        <v>#N/A</v>
      </c>
      <c r="W18" s="1" t="str">
        <v>#N/A</v>
      </c>
      <c r="X18" s="1" t="str">
        <v>#N/A</v>
      </c>
      <c r="Y18" s="1" t="str">
        <v>#N/A</v>
      </c>
      <c r="Z18" s="1" t="str">
        <v>#N/A</v>
      </c>
      <c r="AA18" s="1" t="e">
        <v>#N/A</v>
      </c>
    </row>
    <row r="19" spans="2:27" x14ac:dyDescent="0.25">
      <c r="B19" s="1" t="s">
        <v>7</v>
      </c>
      <c r="C19" s="5">
        <f>C17-C18</f>
        <v>5.7171121170540573E-9</v>
      </c>
      <c r="E19" s="2">
        <v>43327</v>
      </c>
      <c r="G19" s="2">
        <v>43511</v>
      </c>
      <c r="H19" s="1">
        <v>1.0625000000000107</v>
      </c>
      <c r="I19" s="1">
        <v>100</v>
      </c>
      <c r="J19" s="2">
        <v>43327</v>
      </c>
      <c r="K19" s="2">
        <v>43511</v>
      </c>
      <c r="L19" s="1">
        <v>184</v>
      </c>
      <c r="M19" s="1" t="str">
        <v>#N/A</v>
      </c>
      <c r="N19" s="1" t="str">
        <v>#N/A</v>
      </c>
      <c r="O19" s="1" t="str">
        <v>#N/A</v>
      </c>
      <c r="P19" s="1" t="str">
        <v>Actual/Actual (ISMA)</v>
      </c>
      <c r="Q19" s="1">
        <v>0.5</v>
      </c>
      <c r="R19" s="1">
        <v>2.1250000000000002E-2</v>
      </c>
      <c r="S19" s="1" t="str">
        <v>#N/A</v>
      </c>
      <c r="T19" s="1" t="str">
        <v>#N/A</v>
      </c>
      <c r="U19" s="1" t="str">
        <v>#N/A</v>
      </c>
      <c r="V19" s="1" t="str">
        <v>#N/A</v>
      </c>
      <c r="W19" s="1" t="str">
        <v>#N/A</v>
      </c>
      <c r="X19" s="1" t="str">
        <v>#N/A</v>
      </c>
      <c r="Y19" s="1" t="str">
        <v>#N/A</v>
      </c>
      <c r="Z19" s="1" t="str">
        <v>#N/A</v>
      </c>
      <c r="AA19" s="1" t="e">
        <v>#N/A</v>
      </c>
    </row>
    <row r="20" spans="2:27" x14ac:dyDescent="0.25">
      <c r="C20" s="4"/>
      <c r="G20" s="2">
        <v>43692</v>
      </c>
      <c r="H20" s="1">
        <v>1.0625000000000107</v>
      </c>
      <c r="I20" s="1">
        <v>100</v>
      </c>
      <c r="J20" s="2">
        <v>43511</v>
      </c>
      <c r="K20" s="2">
        <v>43692</v>
      </c>
      <c r="L20" s="1">
        <v>181</v>
      </c>
      <c r="M20" s="1" t="str">
        <v>#N/A</v>
      </c>
      <c r="N20" s="1" t="str">
        <v>#N/A</v>
      </c>
      <c r="O20" s="1" t="str">
        <v>#N/A</v>
      </c>
      <c r="P20" s="1" t="str">
        <v>Actual/Actual (ISMA)</v>
      </c>
      <c r="Q20" s="1">
        <v>0.5</v>
      </c>
      <c r="R20" s="1">
        <v>2.1250000000000002E-2</v>
      </c>
      <c r="S20" s="1" t="str">
        <v>#N/A</v>
      </c>
      <c r="T20" s="1" t="str">
        <v>#N/A</v>
      </c>
      <c r="U20" s="1" t="str">
        <v>#N/A</v>
      </c>
      <c r="V20" s="1" t="str">
        <v>#N/A</v>
      </c>
      <c r="W20" s="1" t="str">
        <v>#N/A</v>
      </c>
      <c r="X20" s="1" t="str">
        <v>#N/A</v>
      </c>
      <c r="Y20" s="1" t="str">
        <v>#N/A</v>
      </c>
      <c r="Z20" s="1" t="str">
        <v>#N/A</v>
      </c>
      <c r="AA20" s="1" t="e">
        <v>#N/A</v>
      </c>
    </row>
    <row r="21" spans="2:27" x14ac:dyDescent="0.25">
      <c r="G21" s="2">
        <v>43876</v>
      </c>
      <c r="H21" s="1">
        <v>1.0625000000000107</v>
      </c>
      <c r="I21" s="1">
        <v>100</v>
      </c>
      <c r="J21" s="2">
        <v>43692</v>
      </c>
      <c r="K21" s="2">
        <v>43876</v>
      </c>
      <c r="L21" s="1">
        <v>184</v>
      </c>
      <c r="M21" s="1" t="str">
        <v>#N/A</v>
      </c>
      <c r="N21" s="1" t="str">
        <v>#N/A</v>
      </c>
      <c r="O21" s="1" t="str">
        <v>#N/A</v>
      </c>
      <c r="P21" s="1" t="str">
        <v>Actual/Actual (ISMA)</v>
      </c>
      <c r="Q21" s="1">
        <v>0.5</v>
      </c>
      <c r="R21" s="1">
        <v>2.1250000000000002E-2</v>
      </c>
      <c r="S21" s="1" t="str">
        <v>#N/A</v>
      </c>
      <c r="T21" s="1" t="str">
        <v>#N/A</v>
      </c>
      <c r="U21" s="1" t="str">
        <v>#N/A</v>
      </c>
      <c r="V21" s="1" t="str">
        <v>#N/A</v>
      </c>
      <c r="W21" s="1" t="str">
        <v>#N/A</v>
      </c>
      <c r="X21" s="1" t="str">
        <v>#N/A</v>
      </c>
      <c r="Y21" s="1" t="str">
        <v>#N/A</v>
      </c>
      <c r="Z21" s="1" t="str">
        <v>#N/A</v>
      </c>
      <c r="AA21" s="1" t="e">
        <v>#N/A</v>
      </c>
    </row>
    <row r="22" spans="2:27" x14ac:dyDescent="0.25">
      <c r="C22" s="4"/>
      <c r="G22" s="2">
        <v>44058</v>
      </c>
      <c r="H22" s="1">
        <v>1.0625000000000107</v>
      </c>
      <c r="I22" s="1">
        <v>100</v>
      </c>
      <c r="J22" s="2">
        <v>43876</v>
      </c>
      <c r="K22" s="2">
        <v>44058</v>
      </c>
      <c r="L22" s="1">
        <v>182</v>
      </c>
      <c r="M22" s="1" t="str">
        <v>#N/A</v>
      </c>
      <c r="N22" s="1" t="str">
        <v>#N/A</v>
      </c>
      <c r="O22" s="1" t="str">
        <v>#N/A</v>
      </c>
      <c r="P22" s="1" t="str">
        <v>Actual/Actual (ISMA)</v>
      </c>
      <c r="Q22" s="1">
        <v>0.5</v>
      </c>
      <c r="R22" s="1">
        <v>2.1250000000000002E-2</v>
      </c>
      <c r="S22" s="1" t="str">
        <v>#N/A</v>
      </c>
      <c r="T22" s="1" t="str">
        <v>#N/A</v>
      </c>
      <c r="U22" s="1" t="str">
        <v>#N/A</v>
      </c>
      <c r="V22" s="1" t="str">
        <v>#N/A</v>
      </c>
      <c r="W22" s="1" t="str">
        <v>#N/A</v>
      </c>
      <c r="X22" s="1" t="str">
        <v>#N/A</v>
      </c>
      <c r="Y22" s="1" t="str">
        <v>#N/A</v>
      </c>
      <c r="Z22" s="1" t="str">
        <v>#N/A</v>
      </c>
      <c r="AA22" s="1" t="e">
        <v>#N/A</v>
      </c>
    </row>
    <row r="23" spans="2:27" x14ac:dyDescent="0.25">
      <c r="C23" s="4"/>
      <c r="G23" s="2">
        <v>44242</v>
      </c>
      <c r="H23" s="1">
        <v>1.0625000000000107</v>
      </c>
      <c r="I23" s="1">
        <v>100</v>
      </c>
      <c r="J23" s="2">
        <v>44058</v>
      </c>
      <c r="K23" s="2">
        <v>44242</v>
      </c>
      <c r="L23" s="1">
        <v>184</v>
      </c>
      <c r="M23" s="1" t="str">
        <v>#N/A</v>
      </c>
      <c r="N23" s="1" t="str">
        <v>#N/A</v>
      </c>
      <c r="O23" s="1" t="str">
        <v>#N/A</v>
      </c>
      <c r="P23" s="1" t="str">
        <v>Actual/Actual (ISMA)</v>
      </c>
      <c r="Q23" s="1">
        <v>0.5</v>
      </c>
      <c r="R23" s="1">
        <v>2.1250000000000002E-2</v>
      </c>
      <c r="S23" s="1" t="str">
        <v>#N/A</v>
      </c>
      <c r="T23" s="1" t="str">
        <v>#N/A</v>
      </c>
      <c r="U23" s="1" t="str">
        <v>#N/A</v>
      </c>
      <c r="V23" s="1" t="str">
        <v>#N/A</v>
      </c>
      <c r="W23" s="1" t="str">
        <v>#N/A</v>
      </c>
      <c r="X23" s="1" t="str">
        <v>#N/A</v>
      </c>
      <c r="Y23" s="1" t="str">
        <v>#N/A</v>
      </c>
      <c r="Z23" s="1" t="str">
        <v>#N/A</v>
      </c>
      <c r="AA23" s="1" t="e">
        <v>#N/A</v>
      </c>
    </row>
    <row r="24" spans="2:27" x14ac:dyDescent="0.25">
      <c r="G24" s="2">
        <v>44423</v>
      </c>
      <c r="H24" s="1">
        <v>1.0625000000000107</v>
      </c>
      <c r="I24" s="1">
        <v>100</v>
      </c>
      <c r="J24" s="2">
        <v>44242</v>
      </c>
      <c r="K24" s="2">
        <v>44423</v>
      </c>
      <c r="L24" s="1">
        <v>181</v>
      </c>
      <c r="M24" s="1" t="str">
        <v>#N/A</v>
      </c>
      <c r="N24" s="1" t="str">
        <v>#N/A</v>
      </c>
      <c r="O24" s="1" t="str">
        <v>#N/A</v>
      </c>
      <c r="P24" s="1" t="str">
        <v>Actual/Actual (ISMA)</v>
      </c>
      <c r="Q24" s="1">
        <v>0.5</v>
      </c>
      <c r="R24" s="1">
        <v>2.1250000000000002E-2</v>
      </c>
      <c r="S24" s="1" t="str">
        <v>#N/A</v>
      </c>
      <c r="T24" s="1" t="str">
        <v>#N/A</v>
      </c>
      <c r="U24" s="1" t="str">
        <v>#N/A</v>
      </c>
      <c r="V24" s="1" t="str">
        <v>#N/A</v>
      </c>
      <c r="W24" s="1" t="str">
        <v>#N/A</v>
      </c>
      <c r="X24" s="1" t="str">
        <v>#N/A</v>
      </c>
      <c r="Y24" s="1" t="str">
        <v>#N/A</v>
      </c>
      <c r="Z24" s="1" t="str">
        <v>#N/A</v>
      </c>
      <c r="AA24" s="1" t="e">
        <v>#N/A</v>
      </c>
    </row>
    <row r="25" spans="2:27" x14ac:dyDescent="0.25">
      <c r="G25" s="2">
        <v>44423</v>
      </c>
      <c r="H25" s="1">
        <v>100</v>
      </c>
      <c r="I25" s="1" t="str">
        <v>#N/A</v>
      </c>
      <c r="J25" s="2" t="str">
        <v>#N/A</v>
      </c>
      <c r="K25" s="2" t="str">
        <v>#N/A</v>
      </c>
      <c r="L25" s="1" t="str">
        <v>#N/A</v>
      </c>
      <c r="M25" s="1" t="str">
        <v>#N/A</v>
      </c>
      <c r="N25" s="1" t="str">
        <v>#N/A</v>
      </c>
      <c r="O25" s="1" t="str">
        <v>#N/A</v>
      </c>
      <c r="P25" s="1" t="str">
        <v>#N/A</v>
      </c>
      <c r="Q25" s="1" t="str">
        <v>#N/A</v>
      </c>
      <c r="R25" s="1" t="str">
        <v>#N/A</v>
      </c>
      <c r="S25" s="1" t="str">
        <v>#N/A</v>
      </c>
      <c r="T25" s="1" t="str">
        <v>#N/A</v>
      </c>
      <c r="U25" s="1" t="str">
        <v>#N/A</v>
      </c>
      <c r="V25" s="1" t="str">
        <v>#N/A</v>
      </c>
      <c r="W25" s="1" t="str">
        <v>#N/A</v>
      </c>
      <c r="X25" s="1" t="str">
        <v>#N/A</v>
      </c>
      <c r="Y25" s="1" t="str">
        <v>#N/A</v>
      </c>
      <c r="Z25" s="1" t="str">
        <v>#N/A</v>
      </c>
      <c r="AA25" s="1" t="e">
        <v>#N/A</v>
      </c>
    </row>
    <row r="26" spans="2:27" x14ac:dyDescent="0.25">
      <c r="G26" s="2" t="e">
        <v>#N/A</v>
      </c>
      <c r="H26" s="1" t="e">
        <v>#N/A</v>
      </c>
      <c r="I26" s="1" t="e">
        <v>#N/A</v>
      </c>
      <c r="J26" s="2" t="e">
        <v>#N/A</v>
      </c>
      <c r="K26" s="2" t="e">
        <v>#N/A</v>
      </c>
      <c r="L26" s="1" t="e">
        <v>#N/A</v>
      </c>
      <c r="M26" s="1" t="e">
        <v>#N/A</v>
      </c>
      <c r="N26" s="1" t="e">
        <v>#N/A</v>
      </c>
      <c r="O26" s="1" t="e">
        <v>#N/A</v>
      </c>
      <c r="P26" s="1" t="e">
        <v>#N/A</v>
      </c>
      <c r="Q26" s="1" t="e">
        <v>#N/A</v>
      </c>
      <c r="R26" s="1" t="e">
        <v>#N/A</v>
      </c>
      <c r="S26" s="1" t="e">
        <v>#N/A</v>
      </c>
      <c r="T26" s="1" t="e">
        <v>#N/A</v>
      </c>
      <c r="U26" s="1" t="e">
        <v>#N/A</v>
      </c>
      <c r="V26" s="1" t="e">
        <v>#N/A</v>
      </c>
      <c r="W26" s="1" t="e">
        <v>#N/A</v>
      </c>
      <c r="X26" s="1" t="e">
        <v>#N/A</v>
      </c>
      <c r="Y26" s="1" t="e">
        <v>#N/A</v>
      </c>
      <c r="Z26" s="1" t="e">
        <v>#N/A</v>
      </c>
      <c r="AA26" s="1" t="e">
        <v>#N/A</v>
      </c>
    </row>
    <row r="27" spans="2:27" x14ac:dyDescent="0.25">
      <c r="G27" s="2" t="e">
        <v>#N/A</v>
      </c>
      <c r="H27" s="1" t="e">
        <v>#N/A</v>
      </c>
      <c r="I27" s="1" t="e">
        <v>#N/A</v>
      </c>
      <c r="J27" s="2" t="e">
        <v>#N/A</v>
      </c>
      <c r="K27" s="2" t="e">
        <v>#N/A</v>
      </c>
      <c r="L27" s="1" t="e">
        <v>#N/A</v>
      </c>
      <c r="M27" s="1" t="e">
        <v>#N/A</v>
      </c>
      <c r="N27" s="1" t="e">
        <v>#N/A</v>
      </c>
      <c r="O27" s="1" t="e">
        <v>#N/A</v>
      </c>
      <c r="P27" s="1" t="e">
        <v>#N/A</v>
      </c>
      <c r="Q27" s="1" t="e">
        <v>#N/A</v>
      </c>
      <c r="R27" s="1" t="e">
        <v>#N/A</v>
      </c>
      <c r="S27" s="1" t="e">
        <v>#N/A</v>
      </c>
      <c r="T27" s="1" t="e">
        <v>#N/A</v>
      </c>
      <c r="U27" s="1" t="e">
        <v>#N/A</v>
      </c>
      <c r="V27" s="1" t="e">
        <v>#N/A</v>
      </c>
      <c r="W27" s="1" t="e">
        <v>#N/A</v>
      </c>
      <c r="X27" s="1" t="e">
        <v>#N/A</v>
      </c>
      <c r="Y27" s="1" t="e">
        <v>#N/A</v>
      </c>
      <c r="Z27" s="1" t="e">
        <v>#N/A</v>
      </c>
      <c r="AA27" s="1" t="e">
        <v>#N/A</v>
      </c>
    </row>
    <row r="28" spans="2:27" x14ac:dyDescent="0.25">
      <c r="G28" s="2" t="e">
        <v>#N/A</v>
      </c>
      <c r="H28" s="1" t="e">
        <v>#N/A</v>
      </c>
      <c r="I28" s="1" t="e">
        <v>#N/A</v>
      </c>
      <c r="J28" s="2" t="e">
        <v>#N/A</v>
      </c>
      <c r="K28" s="2" t="e">
        <v>#N/A</v>
      </c>
      <c r="L28" s="1" t="e">
        <v>#N/A</v>
      </c>
      <c r="M28" s="1" t="e">
        <v>#N/A</v>
      </c>
      <c r="N28" s="1" t="e">
        <v>#N/A</v>
      </c>
      <c r="O28" s="1" t="e">
        <v>#N/A</v>
      </c>
      <c r="P28" s="1" t="e">
        <v>#N/A</v>
      </c>
      <c r="Q28" s="1" t="e">
        <v>#N/A</v>
      </c>
      <c r="R28" s="1" t="e">
        <v>#N/A</v>
      </c>
      <c r="S28" s="1" t="e">
        <v>#N/A</v>
      </c>
      <c r="T28" s="1" t="e">
        <v>#N/A</v>
      </c>
      <c r="U28" s="1" t="e">
        <v>#N/A</v>
      </c>
      <c r="V28" s="1" t="e">
        <v>#N/A</v>
      </c>
      <c r="W28" s="1" t="e">
        <v>#N/A</v>
      </c>
      <c r="X28" s="1" t="e">
        <v>#N/A</v>
      </c>
      <c r="Y28" s="1" t="e">
        <v>#N/A</v>
      </c>
      <c r="Z28" s="1" t="e">
        <v>#N/A</v>
      </c>
      <c r="AA28" s="1" t="e">
        <v>#N/A</v>
      </c>
    </row>
    <row r="29" spans="2:27" x14ac:dyDescent="0.25">
      <c r="G29" s="2" t="e">
        <v>#N/A</v>
      </c>
      <c r="H29" s="1" t="e">
        <v>#N/A</v>
      </c>
      <c r="I29" s="1" t="e">
        <v>#N/A</v>
      </c>
      <c r="J29" s="2" t="e">
        <v>#N/A</v>
      </c>
      <c r="K29" s="2" t="e">
        <v>#N/A</v>
      </c>
      <c r="L29" s="1" t="e">
        <v>#N/A</v>
      </c>
      <c r="M29" s="1" t="e">
        <v>#N/A</v>
      </c>
      <c r="N29" s="1" t="e">
        <v>#N/A</v>
      </c>
      <c r="O29" s="1" t="e">
        <v>#N/A</v>
      </c>
      <c r="P29" s="1" t="e">
        <v>#N/A</v>
      </c>
      <c r="Q29" s="1" t="e">
        <v>#N/A</v>
      </c>
      <c r="R29" s="1" t="e">
        <v>#N/A</v>
      </c>
      <c r="S29" s="1" t="e">
        <v>#N/A</v>
      </c>
      <c r="T29" s="1" t="e">
        <v>#N/A</v>
      </c>
      <c r="U29" s="1" t="e">
        <v>#N/A</v>
      </c>
      <c r="V29" s="1" t="e">
        <v>#N/A</v>
      </c>
      <c r="W29" s="1" t="e">
        <v>#N/A</v>
      </c>
      <c r="X29" s="1" t="e">
        <v>#N/A</v>
      </c>
      <c r="Y29" s="1" t="e">
        <v>#N/A</v>
      </c>
      <c r="Z29" s="1" t="e">
        <v>#N/A</v>
      </c>
      <c r="AA29" s="1" t="e">
        <v>#N/A</v>
      </c>
    </row>
    <row r="30" spans="2:27" x14ac:dyDescent="0.25">
      <c r="G30" s="2" t="e">
        <v>#N/A</v>
      </c>
      <c r="H30" s="1" t="e">
        <v>#N/A</v>
      </c>
      <c r="I30" s="1" t="e">
        <v>#N/A</v>
      </c>
      <c r="J30" s="2" t="e">
        <v>#N/A</v>
      </c>
      <c r="K30" s="2" t="e">
        <v>#N/A</v>
      </c>
      <c r="L30" s="1" t="e">
        <v>#N/A</v>
      </c>
      <c r="M30" s="1" t="e">
        <v>#N/A</v>
      </c>
      <c r="N30" s="1" t="e">
        <v>#N/A</v>
      </c>
      <c r="O30" s="1" t="e">
        <v>#N/A</v>
      </c>
      <c r="P30" s="1" t="e">
        <v>#N/A</v>
      </c>
      <c r="Q30" s="1" t="e">
        <v>#N/A</v>
      </c>
      <c r="R30" s="1" t="e">
        <v>#N/A</v>
      </c>
      <c r="S30" s="1" t="e">
        <v>#N/A</v>
      </c>
      <c r="T30" s="1" t="e">
        <v>#N/A</v>
      </c>
      <c r="U30" s="1" t="e">
        <v>#N/A</v>
      </c>
      <c r="V30" s="1" t="e">
        <v>#N/A</v>
      </c>
      <c r="W30" s="1" t="e">
        <v>#N/A</v>
      </c>
      <c r="X30" s="1" t="e">
        <v>#N/A</v>
      </c>
      <c r="Y30" s="1" t="e">
        <v>#N/A</v>
      </c>
      <c r="Z30" s="1" t="e">
        <v>#N/A</v>
      </c>
      <c r="AA30" s="1" t="e">
        <v>#N/A</v>
      </c>
    </row>
    <row r="31" spans="2:27" x14ac:dyDescent="0.25">
      <c r="G31" s="2" t="e">
        <v>#N/A</v>
      </c>
      <c r="H31" s="1" t="e">
        <v>#N/A</v>
      </c>
      <c r="I31" s="1" t="e">
        <v>#N/A</v>
      </c>
      <c r="J31" s="2" t="e">
        <v>#N/A</v>
      </c>
      <c r="K31" s="2" t="e">
        <v>#N/A</v>
      </c>
      <c r="L31" s="1" t="e">
        <v>#N/A</v>
      </c>
      <c r="M31" s="1" t="e">
        <v>#N/A</v>
      </c>
      <c r="N31" s="1" t="e">
        <v>#N/A</v>
      </c>
      <c r="O31" s="1" t="e">
        <v>#N/A</v>
      </c>
      <c r="P31" s="1" t="e">
        <v>#N/A</v>
      </c>
      <c r="Q31" s="1" t="e">
        <v>#N/A</v>
      </c>
      <c r="R31" s="1" t="e">
        <v>#N/A</v>
      </c>
      <c r="S31" s="1" t="e">
        <v>#N/A</v>
      </c>
      <c r="T31" s="1" t="e">
        <v>#N/A</v>
      </c>
      <c r="U31" s="1" t="e">
        <v>#N/A</v>
      </c>
      <c r="V31" s="1" t="e">
        <v>#N/A</v>
      </c>
      <c r="W31" s="1" t="e">
        <v>#N/A</v>
      </c>
      <c r="X31" s="1" t="e">
        <v>#N/A</v>
      </c>
      <c r="Y31" s="1" t="e">
        <v>#N/A</v>
      </c>
      <c r="Z31" s="1" t="e">
        <v>#N/A</v>
      </c>
      <c r="AA31" s="1" t="e">
        <v>#N/A</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3</vt:i4>
      </vt:variant>
    </vt:vector>
  </HeadingPairs>
  <TitlesOfParts>
    <vt:vector size="3" baseType="lpstr">
      <vt:lpstr>Main</vt:lpstr>
      <vt:lpstr>qlSettings</vt:lpstr>
      <vt:lpstr>Sheet1</vt:lpstr>
    </vt:vector>
  </TitlesOfParts>
  <Company>DRW Trading</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mdelmedico</dc:creator>
  <cp:lastModifiedBy>Frederic Schweikhard</cp:lastModifiedBy>
  <dcterms:created xsi:type="dcterms:W3CDTF">2011-10-19T18:50:52Z</dcterms:created>
  <dcterms:modified xsi:type="dcterms:W3CDTF">2011-10-27T22:09:54Z</dcterms:modified>
</cp:coreProperties>
</file>